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Izvještaj o izvršenju\"/>
    </mc:Choice>
  </mc:AlternateContent>
  <xr:revisionPtr revIDLastSave="0" documentId="13_ncr:1_{B3B506FD-E548-4EAD-8593-EA26A9C8FB82}" xr6:coauthVersionLast="36" xr6:coauthVersionMax="47" xr10:uidLastSave="{00000000-0000-0000-0000-000000000000}"/>
  <bookViews>
    <workbookView xWindow="0" yWindow="0" windowWidth="30720" windowHeight="13980" activeTab="1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8" sheetId="13" r:id="rId8"/>
  </sheets>
  <definedNames>
    <definedName name="_xlnm._FilterDatabase" localSheetId="7" hidden="1">'II. POSEBNI DIO 08008'!$A$4:$F$672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1" i="6" l="1"/>
  <c r="F141" i="6"/>
  <c r="C144" i="6"/>
  <c r="F144" i="6"/>
  <c r="C149" i="6"/>
  <c r="C148" i="6" s="1"/>
  <c r="F149" i="6"/>
  <c r="F148" i="6" s="1"/>
  <c r="C152" i="6"/>
  <c r="C151" i="6" s="1"/>
  <c r="F152" i="6"/>
  <c r="F151" i="6" s="1"/>
  <c r="C16" i="7"/>
  <c r="C15" i="7" s="1"/>
  <c r="F16" i="7"/>
  <c r="F15" i="7" s="1"/>
  <c r="C28" i="7"/>
  <c r="C29" i="7"/>
  <c r="F29" i="7"/>
  <c r="C31" i="7"/>
  <c r="F31" i="7"/>
  <c r="C34" i="7"/>
  <c r="F34" i="7"/>
  <c r="C36" i="7"/>
  <c r="F36" i="7"/>
  <c r="C23" i="7"/>
  <c r="F23" i="7"/>
  <c r="F33" i="7" l="1"/>
  <c r="C33" i="7"/>
  <c r="F28" i="7"/>
  <c r="E183" i="13" l="1"/>
  <c r="D250" i="13" l="1"/>
  <c r="C250" i="13"/>
  <c r="D93" i="13"/>
  <c r="D54" i="13"/>
  <c r="F42" i="2"/>
  <c r="F34" i="2"/>
  <c r="G43" i="2"/>
  <c r="E207" i="13" l="1"/>
  <c r="E205" i="13"/>
  <c r="E187" i="13"/>
  <c r="E43" i="13"/>
  <c r="E48" i="13"/>
  <c r="E171" i="13"/>
  <c r="E167" i="13"/>
  <c r="E243" i="13"/>
  <c r="E241" i="13"/>
  <c r="E216" i="13"/>
  <c r="E211" i="13"/>
  <c r="E162" i="13"/>
  <c r="E139" i="13"/>
  <c r="E134" i="13"/>
  <c r="E127" i="13"/>
  <c r="E99" i="13"/>
  <c r="E94" i="13"/>
  <c r="E88" i="13"/>
  <c r="E86" i="13"/>
  <c r="E82" i="13"/>
  <c r="E60" i="13"/>
  <c r="E55" i="13"/>
  <c r="E17" i="13"/>
  <c r="E11" i="13"/>
  <c r="E46" i="13"/>
  <c r="E180" i="13"/>
  <c r="E179" i="13" s="1"/>
  <c r="E182" i="13" l="1"/>
  <c r="E10" i="13"/>
  <c r="E210" i="13"/>
  <c r="E166" i="13"/>
  <c r="E93" i="13"/>
  <c r="E54" i="13"/>
  <c r="E133" i="13"/>
  <c r="D133" i="13"/>
  <c r="D53" i="13" s="1"/>
  <c r="E53" i="13" l="1"/>
  <c r="E9" i="13"/>
  <c r="E6" i="13"/>
  <c r="E7" i="13" s="1"/>
  <c r="E8" i="13" s="1"/>
  <c r="C10" i="13"/>
  <c r="C210" i="13"/>
  <c r="C133" i="13"/>
  <c r="C93" i="13"/>
  <c r="C54" i="13"/>
  <c r="C53" i="13" s="1"/>
  <c r="C8" i="13" l="1"/>
  <c r="F53" i="13"/>
  <c r="D10" i="13"/>
  <c r="D9" i="13" s="1"/>
  <c r="C9" i="13"/>
  <c r="F9" i="13" s="1"/>
  <c r="D8" i="13"/>
  <c r="C115" i="6"/>
  <c r="C117" i="6"/>
  <c r="C122" i="6"/>
  <c r="C126" i="6"/>
  <c r="C134" i="6"/>
  <c r="C137" i="6"/>
  <c r="C155" i="6"/>
  <c r="C157" i="6"/>
  <c r="C121" i="6" l="1"/>
  <c r="D38" i="4"/>
  <c r="C38" i="4"/>
  <c r="G40" i="4"/>
  <c r="F17" i="4"/>
  <c r="E17" i="4"/>
  <c r="D17" i="4"/>
  <c r="C17" i="4"/>
  <c r="H18" i="4"/>
  <c r="F10" i="13"/>
  <c r="F11" i="13"/>
  <c r="F17" i="13"/>
  <c r="F43" i="13"/>
  <c r="F48" i="13"/>
  <c r="F54" i="13"/>
  <c r="F55" i="13"/>
  <c r="F60" i="13"/>
  <c r="F82" i="13"/>
  <c r="F88" i="13"/>
  <c r="F92" i="13"/>
  <c r="F93" i="13"/>
  <c r="F94" i="13"/>
  <c r="F99" i="13"/>
  <c r="F126" i="13"/>
  <c r="F127" i="13"/>
  <c r="F133" i="13"/>
  <c r="F134" i="13"/>
  <c r="F139" i="13"/>
  <c r="F162" i="13"/>
  <c r="F210" i="13"/>
  <c r="F216" i="13"/>
  <c r="F241" i="13"/>
  <c r="F243" i="13"/>
  <c r="F8" i="13"/>
  <c r="F7" i="13"/>
  <c r="F6" i="13"/>
  <c r="G17" i="4" l="1"/>
  <c r="I24" i="1" l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E18" i="7"/>
  <c r="D18" i="7"/>
  <c r="F20" i="7"/>
  <c r="C20" i="7"/>
  <c r="F25" i="7"/>
  <c r="C25" i="7"/>
  <c r="F19" i="7" l="1"/>
  <c r="F18" i="7" s="1"/>
  <c r="E10" i="8"/>
  <c r="C10" i="8"/>
  <c r="C19" i="7"/>
  <c r="F12" i="7" l="1"/>
  <c r="F11" i="7" s="1"/>
  <c r="E10" i="7"/>
  <c r="D10" i="7"/>
  <c r="C12" i="7"/>
  <c r="C11" i="7" s="1"/>
  <c r="F10" i="7" l="1"/>
  <c r="C10" i="7"/>
  <c r="I21" i="1"/>
  <c r="F13" i="10"/>
  <c r="E13" i="10"/>
  <c r="D13" i="10"/>
  <c r="C13" i="10"/>
  <c r="F11" i="10"/>
  <c r="F10" i="10" s="1"/>
  <c r="E11" i="10"/>
  <c r="D11" i="10"/>
  <c r="D10" i="10" s="1"/>
  <c r="C11" i="10"/>
  <c r="H12" i="10"/>
  <c r="G12" i="10"/>
  <c r="F11" i="4"/>
  <c r="E11" i="4"/>
  <c r="D11" i="4"/>
  <c r="C11" i="4"/>
  <c r="F13" i="4"/>
  <c r="G13" i="4" s="1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G47" i="4" s="1"/>
  <c r="F49" i="4"/>
  <c r="E49" i="4"/>
  <c r="D49" i="4"/>
  <c r="C49" i="4"/>
  <c r="D51" i="4"/>
  <c r="E51" i="4"/>
  <c r="F51" i="4"/>
  <c r="C51" i="4"/>
  <c r="H12" i="4"/>
  <c r="H14" i="4"/>
  <c r="H17" i="4"/>
  <c r="H23" i="4"/>
  <c r="H25" i="4"/>
  <c r="H32" i="4"/>
  <c r="H35" i="4"/>
  <c r="H39" i="4"/>
  <c r="H44" i="4"/>
  <c r="H46" i="4"/>
  <c r="G12" i="4"/>
  <c r="G14" i="4"/>
  <c r="G19" i="4"/>
  <c r="G20" i="4"/>
  <c r="G32" i="4"/>
  <c r="G35" i="4"/>
  <c r="G41" i="4"/>
  <c r="G46" i="4"/>
  <c r="G48" i="4"/>
  <c r="H13" i="4" l="1"/>
  <c r="G31" i="4"/>
  <c r="G34" i="4"/>
  <c r="G38" i="4"/>
  <c r="G11" i="4"/>
  <c r="F30" i="4"/>
  <c r="E30" i="4"/>
  <c r="D30" i="4"/>
  <c r="I22" i="1"/>
  <c r="H11" i="10"/>
  <c r="E10" i="10"/>
  <c r="H10" i="10" s="1"/>
  <c r="G11" i="10"/>
  <c r="C10" i="10"/>
  <c r="G10" i="10"/>
  <c r="D10" i="4"/>
  <c r="H38" i="4"/>
  <c r="H34" i="4"/>
  <c r="H11" i="4"/>
  <c r="C30" i="4"/>
  <c r="F10" i="4"/>
  <c r="C10" i="4"/>
  <c r="E10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F117" i="6"/>
  <c r="F122" i="6"/>
  <c r="F126" i="6"/>
  <c r="F134" i="6"/>
  <c r="F137" i="6"/>
  <c r="F155" i="6"/>
  <c r="F157" i="6"/>
  <c r="F159" i="6"/>
  <c r="C159" i="6"/>
  <c r="G131" i="6"/>
  <c r="G130" i="6"/>
  <c r="G128" i="6"/>
  <c r="G127" i="6"/>
  <c r="G102" i="6"/>
  <c r="G97" i="6"/>
  <c r="G95" i="6"/>
  <c r="G86" i="6"/>
  <c r="G63" i="6"/>
  <c r="G61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1" i="6"/>
  <c r="G20" i="6"/>
  <c r="G18" i="6"/>
  <c r="G13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C42" i="2"/>
  <c r="F47" i="2"/>
  <c r="C47" i="2"/>
  <c r="F49" i="2"/>
  <c r="C49" i="2"/>
  <c r="F53" i="2"/>
  <c r="C53" i="2"/>
  <c r="F56" i="2"/>
  <c r="C56" i="2"/>
  <c r="F60" i="2"/>
  <c r="C60" i="2"/>
  <c r="F64" i="2"/>
  <c r="C64" i="2"/>
  <c r="F67" i="2"/>
  <c r="C67" i="2"/>
  <c r="F69" i="2"/>
  <c r="C69" i="2"/>
  <c r="E71" i="2"/>
  <c r="H11" i="1" s="1"/>
  <c r="D71" i="2"/>
  <c r="G11" i="1" s="1"/>
  <c r="F73" i="2"/>
  <c r="C73" i="2"/>
  <c r="F75" i="2"/>
  <c r="F72" i="2" s="1"/>
  <c r="C75" i="2"/>
  <c r="G79" i="2"/>
  <c r="F78" i="2"/>
  <c r="C78" i="2"/>
  <c r="C154" i="6" l="1"/>
  <c r="C18" i="7"/>
  <c r="C46" i="2"/>
  <c r="F59" i="2"/>
  <c r="H59" i="2" s="1"/>
  <c r="E10" i="2"/>
  <c r="H10" i="1" s="1"/>
  <c r="C59" i="2"/>
  <c r="G59" i="2" s="1"/>
  <c r="C52" i="2"/>
  <c r="F46" i="2"/>
  <c r="F52" i="2"/>
  <c r="G52" i="2" s="1"/>
  <c r="F12" i="2"/>
  <c r="H12" i="2" s="1"/>
  <c r="G30" i="4"/>
  <c r="H30" i="4"/>
  <c r="C34" i="2"/>
  <c r="G34" i="2" s="1"/>
  <c r="G10" i="4"/>
  <c r="H10" i="4"/>
  <c r="D10" i="2"/>
  <c r="G10" i="1" s="1"/>
  <c r="F66" i="2"/>
  <c r="H66" i="2" s="1"/>
  <c r="C66" i="2"/>
  <c r="F11" i="2"/>
  <c r="C12" i="2"/>
  <c r="C90" i="6"/>
  <c r="E9" i="6"/>
  <c r="C11" i="6"/>
  <c r="D9" i="6"/>
  <c r="G13" i="1"/>
  <c r="G126" i="6"/>
  <c r="G46" i="6"/>
  <c r="F11" i="6"/>
  <c r="H11" i="6" s="1"/>
  <c r="G48" i="6"/>
  <c r="G36" i="6"/>
  <c r="C23" i="6"/>
  <c r="G29" i="6"/>
  <c r="F121" i="6"/>
  <c r="H121" i="6" s="1"/>
  <c r="G24" i="6"/>
  <c r="G17" i="6"/>
  <c r="F98" i="6"/>
  <c r="G85" i="6"/>
  <c r="F56" i="6"/>
  <c r="H56" i="6" s="1"/>
  <c r="G19" i="6"/>
  <c r="C65" i="6"/>
  <c r="C98" i="6"/>
  <c r="C73" i="6"/>
  <c r="G60" i="6"/>
  <c r="F73" i="6"/>
  <c r="F65" i="6"/>
  <c r="C56" i="6"/>
  <c r="G99" i="6"/>
  <c r="G94" i="6"/>
  <c r="F90" i="6"/>
  <c r="F23" i="6"/>
  <c r="F154" i="6"/>
  <c r="F114" i="6"/>
  <c r="G12" i="6"/>
  <c r="C72" i="2"/>
  <c r="F81" i="2"/>
  <c r="C81" i="2"/>
  <c r="F85" i="2"/>
  <c r="C85" i="2"/>
  <c r="F88" i="2"/>
  <c r="C88" i="2"/>
  <c r="G13" i="2"/>
  <c r="G14" i="2"/>
  <c r="G15" i="2"/>
  <c r="G16" i="2"/>
  <c r="G29" i="2"/>
  <c r="G30" i="2"/>
  <c r="G32" i="2"/>
  <c r="G35" i="2"/>
  <c r="G36" i="2"/>
  <c r="G53" i="2"/>
  <c r="G55" i="2"/>
  <c r="G60" i="2"/>
  <c r="G61" i="2"/>
  <c r="G69" i="2"/>
  <c r="G70" i="2"/>
  <c r="G78" i="2"/>
  <c r="G66" i="2" l="1"/>
  <c r="H52" i="2"/>
  <c r="I10" i="1"/>
  <c r="K10" i="1" s="1"/>
  <c r="H11" i="2"/>
  <c r="G11" i="6"/>
  <c r="C11" i="2"/>
  <c r="G11" i="2" s="1"/>
  <c r="G12" i="2"/>
  <c r="C10" i="6"/>
  <c r="C113" i="6"/>
  <c r="G56" i="6"/>
  <c r="G98" i="6"/>
  <c r="F113" i="6"/>
  <c r="I14" i="1" s="1"/>
  <c r="H154" i="6"/>
  <c r="G121" i="6"/>
  <c r="F10" i="6"/>
  <c r="G23" i="6"/>
  <c r="H23" i="6"/>
  <c r="H90" i="6"/>
  <c r="G90" i="6"/>
  <c r="G73" i="6"/>
  <c r="F77" i="2"/>
  <c r="C77" i="2"/>
  <c r="H12" i="1"/>
  <c r="F71" i="2" l="1"/>
  <c r="I11" i="1" s="1"/>
  <c r="I12" i="1" s="1"/>
  <c r="K12" i="1" s="1"/>
  <c r="J10" i="1"/>
  <c r="C71" i="2"/>
  <c r="G77" i="2"/>
  <c r="F9" i="6"/>
  <c r="H9" i="6" s="1"/>
  <c r="I13" i="1"/>
  <c r="C9" i="6"/>
  <c r="F15" i="1"/>
  <c r="K14" i="1"/>
  <c r="J13" i="1"/>
  <c r="H10" i="6"/>
  <c r="G10" i="6"/>
  <c r="G113" i="6"/>
  <c r="H113" i="6"/>
  <c r="H15" i="1"/>
  <c r="I23" i="1"/>
  <c r="I26" i="1" s="1"/>
  <c r="G12" i="1"/>
  <c r="G15" i="1"/>
  <c r="F26" i="1"/>
  <c r="F10" i="2" l="1"/>
  <c r="H10" i="2" s="1"/>
  <c r="G71" i="2"/>
  <c r="C10" i="2"/>
  <c r="G10" i="2" s="1"/>
  <c r="G9" i="6"/>
  <c r="J14" i="1"/>
  <c r="K13" i="1"/>
  <c r="I15" i="1"/>
  <c r="J15" i="1" s="1"/>
  <c r="H16" i="1"/>
  <c r="G16" i="1"/>
  <c r="F12" i="1" l="1"/>
  <c r="J11" i="1"/>
  <c r="I16" i="1"/>
  <c r="K15" i="1"/>
  <c r="I27" i="1" l="1"/>
  <c r="F16" i="1"/>
  <c r="F27" i="1" s="1"/>
  <c r="J27" i="1" s="1"/>
  <c r="J12" i="1"/>
  <c r="J16" i="1"/>
</calcChain>
</file>

<file path=xl/sharedStrings.xml><?xml version="1.0" encoding="utf-8"?>
<sst xmlns="http://schemas.openxmlformats.org/spreadsheetml/2006/main" count="1255" uniqueCount="597">
  <si>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</si>
  <si>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</si>
  <si>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</si>
  <si>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</si>
  <si>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</si>
  <si>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</si>
  <si>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</si>
  <si>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</si>
  <si>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</si>
  <si>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</si>
  <si>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</si>
  <si>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</si>
  <si>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</si>
  <si>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</si>
  <si>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</si>
  <si>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</si>
  <si>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</si>
  <si>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</si>
  <si>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</si>
  <si>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</si>
  <si>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</si>
  <si>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</si>
  <si>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</si>
  <si>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</si>
  <si>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</si>
  <si>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</si>
  <si>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</si>
  <si>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</si>
  <si>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</si>
  <si>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</si>
  <si>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</si>
  <si>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</si>
  <si>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</si>
  <si>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</si>
  <si>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</si>
  <si>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</si>
  <si>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</si>
  <si>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</si>
  <si>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</si>
  <si>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</si>
  <si>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</si>
  <si>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</si>
  <si>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</si>
  <si>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</si>
  <si>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</si>
  <si>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</si>
  <si>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</si>
  <si>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</si>
  <si>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</si>
  <si>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</si>
  <si>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</si>
  <si>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</si>
  <si>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</si>
  <si>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</si>
  <si>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</si>
  <si>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</si>
  <si>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</si>
  <si>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</si>
  <si>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</si>
  <si>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</si>
  <si>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</si>
  <si>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</si>
  <si>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</si>
  <si>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</si>
  <si>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</si>
  <si>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</si>
  <si>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</si>
  <si>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</si>
  <si>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</si>
  <si>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</si>
  <si>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</si>
  <si>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</si>
  <si>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</si>
  <si>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</si>
  <si>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</si>
  <si>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</si>
  <si>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</si>
  <si>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</si>
  <si>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</si>
  <si>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</si>
  <si>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</si>
  <si>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</si>
  <si>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</si>
  <si>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</si>
  <si>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</si>
  <si>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</si>
  <si>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</si>
  <si>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</si>
  <si>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</si>
  <si>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</si>
  <si>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</si>
  <si>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</si>
  <si>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</si>
  <si>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</si>
  <si>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</si>
  <si>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</si>
  <si>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</si>
  <si>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</si>
  <si>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</si>
  <si>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</si>
  <si>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</si>
  <si>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</si>
  <si>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</si>
  <si>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</si>
  <si>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</si>
  <si>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</si>
  <si>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</si>
  <si>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</si>
  <si>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</si>
  <si>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</si>
  <si>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</si>
  <si>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</si>
  <si>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</si>
  <si>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</si>
  <si>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</si>
  <si>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</si>
  <si>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</si>
  <si>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</si>
  <si>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</si>
  <si>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</si>
  <si>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</si>
  <si>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</si>
  <si>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</si>
  <si>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</si>
  <si>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</si>
  <si>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</si>
  <si>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</si>
  <si>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</si>
  <si>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</si>
  <si>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</si>
  <si>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</si>
  <si>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</si>
  <si>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</si>
  <si>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</si>
  <si>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</si>
  <si>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</si>
  <si>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</si>
  <si>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</si>
  <si>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</si>
  <si>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</si>
  <si>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</si>
  <si>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</si>
  <si>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</si>
  <si>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</si>
  <si>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</si>
  <si>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</si>
  <si>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</si>
  <si>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</si>
  <si>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</si>
  <si>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</si>
  <si>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</si>
  <si>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</si>
  <si>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</si>
  <si>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</si>
  <si>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</si>
  <si>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</si>
  <si>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</si>
  <si>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</si>
  <si>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</si>
  <si>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</si>
  <si>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</si>
  <si>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</si>
  <si>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</si>
  <si>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</si>
  <si>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</si>
  <si>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</si>
  <si>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</si>
  <si>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</si>
  <si>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</si>
  <si>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</si>
  <si>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</si>
  <si>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</si>
  <si>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</si>
  <si>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</si>
  <si>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</si>
  <si>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</si>
  <si>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</si>
  <si>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</si>
  <si>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</si>
  <si>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</si>
  <si>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</si>
  <si>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</si>
  <si>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</si>
  <si>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</si>
  <si>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</si>
  <si>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</si>
  <si>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</si>
  <si>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</si>
  <si>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</si>
  <si>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</si>
  <si>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</si>
  <si>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</si>
  <si>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</si>
  <si>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</si>
  <si>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</si>
  <si>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</si>
  <si>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</si>
  <si>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</si>
  <si>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</si>
  <si>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</si>
  <si>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</si>
  <si>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</si>
  <si>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</si>
  <si>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</si>
  <si>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</si>
  <si>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</si>
  <si>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</si>
  <si>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</si>
  <si>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</si>
  <si>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</si>
  <si>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</si>
  <si>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</si>
  <si>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</si>
  <si>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</si>
  <si>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</si>
  <si>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</si>
  <si>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</si>
  <si>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</si>
  <si>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</si>
  <si>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</si>
  <si>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</si>
  <si>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</si>
  <si>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</si>
  <si>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</si>
  <si>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</si>
  <si>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</si>
  <si>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</si>
  <si>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</si>
  <si>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</si>
  <si>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</si>
  <si>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</si>
  <si>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</si>
  <si>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</si>
  <si>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</si>
  <si>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</si>
  <si>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</si>
  <si>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</si>
  <si>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</si>
  <si>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</si>
  <si>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</si>
  <si>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</si>
  <si>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</si>
  <si>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</si>
  <si>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</si>
  <si>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</si>
  <si>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</si>
  <si>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</si>
  <si>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</si>
  <si>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</si>
  <si>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</si>
  <si>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</si>
  <si>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</si>
  <si>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</si>
  <si>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</si>
  <si>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</si>
  <si>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</si>
  <si>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</si>
  <si>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</si>
  <si>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</si>
  <si>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</si>
  <si>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</si>
  <si>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</si>
  <si>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</si>
  <si>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</si>
  <si>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</si>
  <si>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</si>
  <si>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</si>
  <si>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</si>
  <si>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</si>
  <si>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</si>
  <si>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</si>
  <si>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</si>
  <si>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</si>
  <si>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</si>
  <si>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</si>
  <si>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</si>
  <si>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</si>
  <si>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</si>
  <si>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</si>
  <si>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</si>
  <si>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</si>
  <si>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</si>
  <si>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</si>
  <si>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</si>
  <si>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</si>
  <si>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</si>
  <si>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</si>
  <si>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</si>
  <si>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</si>
  <si>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</si>
  <si>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</si>
  <si>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</si>
  <si>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</si>
  <si>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</si>
  <si>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</si>
  <si>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</si>
  <si>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</si>
  <si>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</si>
  <si>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</si>
  <si>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</si>
  <si>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</si>
  <si>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</si>
  <si>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</si>
  <si>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</si>
  <si>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</si>
  <si>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</si>
  <si>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</si>
  <si>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</si>
  <si>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</si>
  <si>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</si>
  <si>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</si>
  <si>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</si>
  <si>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</si>
  <si>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</si>
  <si>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</si>
  <si>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</si>
  <si>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</si>
  <si>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</si>
  <si>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</si>
  <si>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</si>
  <si>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</si>
  <si>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</si>
  <si>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</si>
  <si>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</si>
  <si>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</si>
  <si>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</si>
  <si>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</si>
  <si>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</si>
  <si>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</si>
  <si>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</si>
  <si>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</si>
  <si>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</si>
  <si>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</si>
  <si>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</si>
  <si>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</si>
  <si>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</si>
  <si>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</si>
  <si>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</si>
  <si>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</si>
  <si>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</si>
  <si>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</si>
  <si>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</si>
  <si>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</si>
  <si>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</si>
  <si>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</si>
  <si>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</si>
  <si>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</si>
  <si>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</si>
  <si>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</si>
  <si>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</si>
  <si>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</si>
  <si>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</si>
  <si>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</si>
  <si>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</si>
  <si>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</si>
  <si>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</si>
  <si>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</si>
  <si>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</si>
  <si>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</si>
  <si>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</si>
  <si>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</si>
  <si>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</si>
  <si>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</si>
  <si>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</si>
  <si>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</si>
  <si>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</si>
  <si>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</si>
  <si>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</si>
  <si>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</si>
  <si>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</si>
  <si>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</si>
  <si>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</si>
  <si>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</si>
  <si>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</si>
  <si>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</si>
  <si>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</si>
  <si>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</si>
  <si>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</si>
  <si>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</si>
  <si>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</si>
  <si>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</si>
  <si>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</si>
  <si>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</si>
  <si>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</si>
  <si>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</si>
  <si>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</si>
  <si>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</si>
  <si>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</si>
  <si>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</si>
  <si>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</si>
  <si>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</si>
  <si>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</si>
  <si>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</si>
  <si>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</si>
  <si>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</si>
  <si>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</si>
  <si>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</si>
  <si>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</si>
  <si>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</si>
  <si>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</si>
  <si>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</si>
  <si>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</si>
  <si>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</si>
  <si>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</si>
  <si>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</si>
  <si>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</si>
  <si>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</si>
  <si>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</si>
  <si>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</si>
  <si>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</si>
  <si>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</si>
  <si>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</si>
  <si>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</si>
  <si>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</si>
  <si>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</si>
  <si>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</si>
  <si>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</si>
  <si>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</si>
  <si>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</si>
  <si>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</si>
  <si>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</si>
  <si>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</si>
  <si>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</si>
  <si>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</si>
  <si>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</si>
  <si>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</si>
  <si>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</si>
  <si>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</si>
  <si>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</si>
  <si>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</si>
  <si>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</si>
  <si>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</si>
  <si>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</si>
  <si>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</si>
  <si>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</si>
  <si>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</si>
  <si>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</si>
  <si>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</si>
  <si>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</si>
  <si>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</si>
  <si>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</si>
  <si>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</si>
  <si>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</si>
  <si>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</si>
  <si>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</si>
  <si>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</si>
  <si>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</si>
  <si>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</si>
  <si>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</si>
  <si>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</si>
  <si>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</si>
  <si>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</si>
  <si>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</si>
  <si>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</si>
  <si>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</si>
  <si>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</si>
  <si>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</si>
  <si>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</si>
  <si>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</si>
  <si>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</si>
  <si>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</si>
  <si>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</si>
  <si>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</si>
  <si>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</si>
  <si>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</si>
  <si>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</si>
  <si>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</si>
  <si>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</si>
  <si>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</si>
  <si>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</si>
  <si>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</si>
  <si>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</si>
  <si>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</si>
  <si>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</si>
  <si>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</si>
  <si>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</si>
  <si>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</si>
  <si>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</si>
  <si>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</si>
  <si>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</si>
  <si>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</si>
  <si>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</si>
  <si>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</si>
  <si>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</si>
  <si>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</si>
  <si>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</si>
  <si>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</si>
  <si>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</si>
  <si>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</si>
  <si>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</si>
  <si>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</si>
  <si>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</si>
  <si>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</si>
  <si>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</si>
  <si>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</si>
  <si>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</si>
  <si>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</si>
  <si>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</si>
  <si>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</si>
  <si>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</si>
  <si>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</si>
  <si>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</si>
  <si>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</si>
  <si>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</si>
  <si>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</si>
  <si>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</si>
  <si>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</si>
  <si>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</si>
  <si>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</si>
  <si>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</si>
  <si>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</si>
  <si>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</si>
  <si>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</si>
  <si>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</si>
  <si>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</si>
  <si>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</si>
  <si>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</si>
  <si>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</si>
  <si>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</si>
  <si>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</si>
  <si>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</si>
  <si>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</si>
  <si>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</si>
  <si>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</si>
  <si>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</si>
  <si>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</si>
  <si>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</si>
  <si>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</si>
  <si>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</si>
  <si>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</si>
  <si>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</si>
  <si>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</si>
  <si>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</si>
  <si>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</si>
  <si>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</si>
  <si>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</si>
  <si>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</si>
  <si>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</si>
  <si>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</si>
  <si>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</si>
  <si>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</si>
  <si>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</si>
  <si>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</si>
  <si>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</si>
  <si>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</si>
  <si>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</si>
  <si>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</si>
  <si>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</si>
  <si>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</si>
  <si>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</si>
  <si>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</si>
  <si>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</si>
  <si>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</si>
  <si>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</si>
  <si>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</si>
  <si>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</si>
  <si>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</si>
  <si>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</si>
  <si>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</si>
  <si>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A622150</t>
  </si>
  <si>
    <t>PROGRAMSKO FINANCIRANJE JAVNIH INSTITUTA</t>
  </si>
  <si>
    <t>PROGRAMSKO FINANCIRANJE JAVNIH INSTITUTA – IZ EVIDENCIJSKIH PRIHODA</t>
  </si>
  <si>
    <t>A622151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</si>
  <si>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</si>
  <si>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</si>
  <si>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</si>
  <si>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</si>
  <si>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</si>
  <si>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</si>
  <si>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</si>
  <si>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</si>
  <si>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</si>
  <si>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</si>
  <si>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</si>
  <si>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</si>
  <si>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Doprinosi za mirovinsko osiguranje za staž s povećanim trajanjem</t>
  </si>
  <si>
    <t>Instrumenti i uređaji</t>
  </si>
  <si>
    <t>Rashodi za donacije, kazne, naknade šteta i kapitalne pomoći</t>
  </si>
  <si>
    <t>Usluge tekućeg i investicijskog  održavanja</t>
  </si>
  <si>
    <t>Pomoći iz državnog proračuna</t>
  </si>
  <si>
    <t>Darovnice</t>
  </si>
  <si>
    <t>Europski poljoprivredni jamstveni fond (EAGF)</t>
  </si>
  <si>
    <t>50</t>
  </si>
  <si>
    <t xml:space="preserve">Fond za pomorstvo i ribarstvo </t>
  </si>
  <si>
    <t xml:space="preserve">Donacije </t>
  </si>
  <si>
    <t>563</t>
  </si>
  <si>
    <t xml:space="preserve">Promoći EU </t>
  </si>
  <si>
    <t xml:space="preserve">Mehanizam za oporavak i otpornost </t>
  </si>
  <si>
    <t xml:space="preserve">Ostale pomoći </t>
  </si>
  <si>
    <t>6422</t>
  </si>
  <si>
    <t xml:space="preserve">Prihodi od zakupa poslovnih prostora </t>
  </si>
  <si>
    <t>8183</t>
  </si>
  <si>
    <t xml:space="preserve">Primici od povrata jamčevnih pologa </t>
  </si>
  <si>
    <t xml:space="preserve">Darovnice </t>
  </si>
  <si>
    <t>POLUGODIŠNJI IZVJEŠTAJ O IZVRŠENJU FINANCIJSKOG PLANA INSTITUTA ZA OCEANOGRAFIJU I RIBARSTVO 
ZA  2026. GODINU</t>
  </si>
  <si>
    <t xml:space="preserve">  '4224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</si>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</sst>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</cellStyleXfs>
  <cellXfs count="206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20" fillId="0" borderId="0" xfId="3" applyNumberFormat="1" applyFill="1" applyBorder="1">
      <alignment vertical="center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4" fillId="0" borderId="0" xfId="8" applyNumberFormat="1" applyFont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0" fontId="0" fillId="2" borderId="0" xfId="0" applyFill="1"/>
    <xf numFmtId="0" fontId="36" fillId="4" borderId="0" xfId="10" quotePrefix="1" applyFont="1" applyFill="1" applyBorder="1" applyAlignment="1">
      <alignment horizontal="left" vertical="center" wrapText="1" indent="7"/>
    </xf>
    <xf numFmtId="0" fontId="36" fillId="4" borderId="0" xfId="10" quotePrefix="1" applyFont="1" applyFill="1" applyBorder="1">
      <alignment horizontal="left" vertical="center" wrapText="1"/>
    </xf>
    <xf numFmtId="0" fontId="36" fillId="4" borderId="0" xfId="10" quotePrefix="1" applyFont="1" applyFill="1" applyBorder="1" applyAlignment="1">
      <alignment horizontal="left" vertical="center" wrapText="1" indent="8"/>
    </xf>
    <xf numFmtId="0" fontId="36" fillId="4" borderId="0" xfId="8" applyNumberFormat="1" applyFont="1" applyFill="1" applyBorder="1">
      <alignment horizontal="right" vertical="center"/>
    </xf>
    <xf numFmtId="0" fontId="36" fillId="0" borderId="0" xfId="10" quotePrefix="1" applyFont="1" applyBorder="1">
      <alignment horizontal="left" vertical="center" wrapText="1"/>
    </xf>
    <xf numFmtId="0" fontId="36" fillId="0" borderId="0" xfId="10" quotePrefix="1" applyFont="1" applyBorder="1" applyAlignment="1">
      <alignment horizontal="left" vertical="center" wrapText="1" indent="6"/>
    </xf>
    <xf numFmtId="0" fontId="36" fillId="0" borderId="0" xfId="10" quotePrefix="1" applyFont="1" applyBorder="1" applyAlignment="1">
      <alignment horizontal="left" vertical="center" wrapText="1" indent="7"/>
    </xf>
    <xf numFmtId="0" fontId="24" fillId="4" borderId="0" xfId="10" quotePrefix="1" applyFont="1" applyFill="1" applyBorder="1" applyAlignment="1">
      <alignment horizontal="left" vertical="center" wrapText="1" indent="6"/>
    </xf>
    <xf numFmtId="0" fontId="24" fillId="4" borderId="0" xfId="10" quotePrefix="1" applyFont="1" applyFill="1" applyBorder="1">
      <alignment horizontal="left" vertical="center" wrapText="1"/>
    </xf>
    <xf numFmtId="3" fontId="22" fillId="4" borderId="0" xfId="3" applyNumberFormat="1" applyFont="1" applyFill="1" applyBorder="1">
      <alignment vertical="center"/>
    </xf>
    <xf numFmtId="4" fontId="22" fillId="4" borderId="0" xfId="3" applyNumberFormat="1" applyFont="1" applyFill="1" applyBorder="1">
      <alignment vertical="center"/>
    </xf>
    <xf numFmtId="0" fontId="24" fillId="0" borderId="0" xfId="10" quotePrefix="1" applyFont="1" applyBorder="1" applyAlignment="1">
      <alignment horizontal="left" vertical="center" wrapText="1" indent="8"/>
    </xf>
    <xf numFmtId="0" fontId="24" fillId="0" borderId="0" xfId="10" quotePrefix="1" applyFont="1" applyBorder="1">
      <alignment horizontal="left" vertical="center" wrapText="1"/>
    </xf>
    <xf numFmtId="3" fontId="22" fillId="0" borderId="0" xfId="3" applyNumberFormat="1" applyFont="1" applyFill="1" applyBorder="1">
      <alignment vertical="center"/>
    </xf>
    <xf numFmtId="4" fontId="22" fillId="0" borderId="0" xfId="3" applyNumberFormat="1" applyFont="1" applyFill="1" applyBorder="1">
      <alignment vertical="center"/>
    </xf>
    <xf numFmtId="0" fontId="22" fillId="0" borderId="0" xfId="8" applyNumberFormat="1" applyFont="1" applyBorder="1">
      <alignment horizontal="right" vertical="center"/>
    </xf>
    <xf numFmtId="0" fontId="24" fillId="0" borderId="0" xfId="10" quotePrefix="1" applyFont="1" applyBorder="1" applyAlignment="1">
      <alignment horizontal="left" vertical="center" wrapText="1" indent="7"/>
    </xf>
    <xf numFmtId="0" fontId="22" fillId="0" borderId="0" xfId="3" applyNumberFormat="1" applyFont="1" applyFill="1" applyBorder="1">
      <alignment vertical="center"/>
    </xf>
    <xf numFmtId="0" fontId="24" fillId="0" borderId="0" xfId="10" quotePrefix="1" applyFont="1" applyBorder="1" applyAlignment="1">
      <alignment horizontal="left" vertical="center" wrapText="1" indent="6"/>
    </xf>
    <xf numFmtId="4" fontId="22" fillId="28" borderId="0" xfId="3" applyNumberFormat="1" applyFont="1" applyFill="1" applyBorder="1">
      <alignment vertical="center"/>
    </xf>
    <xf numFmtId="0" fontId="24" fillId="4" borderId="0" xfId="10" quotePrefix="1" applyFont="1" applyFill="1" applyBorder="1" applyAlignment="1">
      <alignment horizontal="left" vertical="center" wrapText="1" indent="7"/>
    </xf>
    <xf numFmtId="3" fontId="35" fillId="4" borderId="0" xfId="3" applyNumberFormat="1" applyFont="1" applyFill="1" applyBorder="1">
      <alignment vertical="center"/>
    </xf>
    <xf numFmtId="3" fontId="36" fillId="4" borderId="0" xfId="3" applyNumberFormat="1" applyFont="1" applyFill="1" applyBorder="1">
      <alignment vertical="center"/>
    </xf>
    <xf numFmtId="4" fontId="36" fillId="4" borderId="0" xfId="3" applyNumberFormat="1" applyFont="1" applyFill="1" applyBorder="1">
      <alignment vertical="center"/>
    </xf>
    <xf numFmtId="3" fontId="36" fillId="0" borderId="0" xfId="3" applyNumberFormat="1" applyFont="1" applyFill="1" applyBorder="1">
      <alignment vertical="center"/>
    </xf>
    <xf numFmtId="4" fontId="36" fillId="0" borderId="0" xfId="3" applyNumberFormat="1" applyFont="1" applyFill="1" applyBorder="1">
      <alignment vertical="center"/>
    </xf>
    <xf numFmtId="0" fontId="24" fillId="4" borderId="0" xfId="10" quotePrefix="1" applyFont="1" applyFill="1" applyBorder="1" applyAlignment="1">
      <alignment horizontal="left" vertical="center" wrapText="1" indent="8"/>
    </xf>
    <xf numFmtId="0" fontId="22" fillId="4" borderId="0" xfId="8" applyNumberFormat="1" applyFont="1" applyFill="1" applyBorder="1">
      <alignment horizontal="right" vertical="center"/>
    </xf>
    <xf numFmtId="0" fontId="24" fillId="0" borderId="0" xfId="42" quotePrefix="1" applyFont="1" applyFill="1" applyBorder="1">
      <alignment horizontal="left" vertical="center" indent="1"/>
    </xf>
    <xf numFmtId="0" fontId="24" fillId="28" borderId="0" xfId="10" quotePrefix="1" applyFont="1" applyFill="1" applyBorder="1" applyAlignment="1">
      <alignment horizontal="left" vertical="center" wrapText="1" indent="8"/>
    </xf>
    <xf numFmtId="0" fontId="24" fillId="28" borderId="0" xfId="10" quotePrefix="1" applyFont="1" applyFill="1" applyBorder="1">
      <alignment horizontal="left" vertical="center" wrapText="1"/>
    </xf>
    <xf numFmtId="3" fontId="22" fillId="28" borderId="0" xfId="3" applyNumberFormat="1" applyFont="1" applyFill="1" applyBorder="1">
      <alignment vertical="center"/>
    </xf>
    <xf numFmtId="0" fontId="1" fillId="0" borderId="0" xfId="0" applyFont="1"/>
    <xf numFmtId="4" fontId="26" fillId="4" borderId="7" xfId="2" applyNumberFormat="1" applyFont="1" applyFill="1" applyBorder="1" applyAlignment="1">
      <alignment horizontal="center" vertical="center" wrapText="1" justifyLastLine="1"/>
    </xf>
    <xf numFmtId="1" fontId="26" fillId="4" borderId="4" xfId="12" applyNumberFormat="1" applyFont="1" applyFill="1" applyBorder="1" applyAlignment="1">
      <alignment horizontal="center" vertical="center"/>
    </xf>
    <xf numFmtId="1" fontId="26" fillId="4" borderId="7" xfId="12" applyNumberFormat="1" applyFont="1" applyFill="1" applyBorder="1" applyAlignment="1">
      <alignment horizontal="center" vertical="center"/>
    </xf>
    <xf numFmtId="0" fontId="37" fillId="0" borderId="0" xfId="6" quotePrefix="1" applyFont="1" applyBorder="1" applyAlignment="1">
      <alignment horizontal="left" vertical="center" wrapText="1" indent="2" justifyLastLine="1"/>
    </xf>
    <xf numFmtId="0" fontId="37" fillId="0" borderId="0" xfId="6" quotePrefix="1" applyFont="1" applyBorder="1">
      <alignment horizontal="left" vertical="center" wrapText="1" justifyLastLine="1"/>
    </xf>
    <xf numFmtId="3" fontId="37" fillId="0" borderId="0" xfId="3" applyNumberFormat="1" applyFont="1" applyFill="1" applyBorder="1">
      <alignment vertical="center"/>
    </xf>
    <xf numFmtId="4" fontId="37" fillId="0" borderId="0" xfId="3" applyNumberFormat="1" applyFont="1" applyFill="1" applyBorder="1">
      <alignment vertical="center"/>
    </xf>
    <xf numFmtId="0" fontId="37" fillId="0" borderId="0" xfId="7" quotePrefix="1" applyFont="1" applyBorder="1" applyAlignment="1">
      <alignment horizontal="left" vertical="center" wrapText="1" indent="3"/>
    </xf>
    <xf numFmtId="0" fontId="37" fillId="0" borderId="0" xfId="7" quotePrefix="1" applyFont="1" applyBorder="1">
      <alignment horizontal="left" vertical="center" wrapText="1"/>
    </xf>
    <xf numFmtId="0" fontId="37" fillId="0" borderId="0" xfId="9" quotePrefix="1" applyFont="1" applyBorder="1" applyAlignment="1">
      <alignment horizontal="left" vertical="center" wrapText="1" indent="4"/>
    </xf>
    <xf numFmtId="0" fontId="37" fillId="0" borderId="0" xfId="9" quotePrefix="1" applyFont="1" applyBorder="1">
      <alignment horizontal="left" vertical="center" wrapText="1"/>
    </xf>
    <xf numFmtId="0" fontId="37" fillId="29" borderId="0" xfId="10" quotePrefix="1" applyFont="1" applyFill="1" applyBorder="1" applyAlignment="1">
      <alignment horizontal="left" vertical="center" wrapText="1" indent="5"/>
    </xf>
    <xf numFmtId="0" fontId="37" fillId="29" borderId="0" xfId="10" quotePrefix="1" applyFont="1" applyFill="1" applyBorder="1">
      <alignment horizontal="left" vertical="center" wrapText="1"/>
    </xf>
    <xf numFmtId="3" fontId="37" fillId="29" borderId="0" xfId="3" applyNumberFormat="1" applyFont="1" applyFill="1" applyBorder="1">
      <alignment vertical="center"/>
    </xf>
    <xf numFmtId="4" fontId="22" fillId="0" borderId="0" xfId="8" applyNumberFormat="1" applyFont="1" applyBorder="1">
      <alignment horizontal="right" vertical="center"/>
    </xf>
    <xf numFmtId="0" fontId="24" fillId="0" borderId="0" xfId="10" quotePrefix="1" applyFont="1" applyBorder="1" applyAlignment="1">
      <alignment horizontal="left" vertical="center" wrapText="1" indent="5"/>
    </xf>
    <xf numFmtId="0" fontId="38" fillId="0" borderId="0" xfId="0" applyFont="1"/>
    <xf numFmtId="4" fontId="37" fillId="29" borderId="0" xfId="3" applyNumberFormat="1" applyFont="1" applyFill="1" applyBorder="1">
      <alignment vertical="center"/>
    </xf>
    <xf numFmtId="0" fontId="19" fillId="29" borderId="0" xfId="10" quotePrefix="1" applyFont="1" applyFill="1" applyBorder="1" applyAlignment="1">
      <alignment horizontal="left" vertical="center" wrapText="1" indent="5"/>
    </xf>
    <xf numFmtId="0" fontId="19" fillId="29" borderId="0" xfId="10" quotePrefix="1" applyFont="1" applyFill="1" applyBorder="1">
      <alignment horizontal="left" vertical="center" wrapText="1"/>
    </xf>
    <xf numFmtId="4" fontId="23" fillId="29" borderId="0" xfId="3" applyNumberFormat="1" applyFont="1" applyFill="1" applyBorder="1">
      <alignment vertical="center"/>
    </xf>
    <xf numFmtId="4" fontId="36" fillId="4" borderId="0" xfId="8" applyNumberFormat="1" applyFont="1" applyFill="1" applyBorder="1">
      <alignment horizontal="right" vertical="center"/>
    </xf>
    <xf numFmtId="4" fontId="22" fillId="4" borderId="0" xfId="8" applyNumberFormat="1" applyFont="1" applyFill="1" applyBorder="1">
      <alignment horizontal="right" vertical="center"/>
    </xf>
    <xf numFmtId="4" fontId="24" fillId="0" borderId="0" xfId="42" quotePrefix="1" applyNumberFormat="1" applyFont="1" applyFill="1" applyBorder="1" applyAlignment="1">
      <alignment vertical="center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  <xf numFmtId="3" fontId="26" fillId="4" borderId="4" xfId="12" applyNumberFormat="1" applyFont="1" applyFill="1" applyBorder="1" applyAlignment="1">
      <alignment horizontal="center" vertical="center" wrapText="1" justifyLastLine="1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A31" sqref="A31:K32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80" t="s">
        <v>594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80" t="s">
        <v>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80" t="s">
        <v>1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81" t="s">
        <v>2</v>
      </c>
      <c r="B7" s="181"/>
      <c r="C7" s="181"/>
      <c r="D7" s="181"/>
      <c r="E7" s="181"/>
      <c r="F7" s="7"/>
      <c r="G7" s="8"/>
      <c r="H7" s="8"/>
      <c r="I7" s="9"/>
      <c r="J7" s="10"/>
      <c r="K7" s="10"/>
    </row>
    <row r="8" spans="1:11" ht="38.25" x14ac:dyDescent="0.25">
      <c r="A8" s="182" t="s">
        <v>3</v>
      </c>
      <c r="B8" s="182"/>
      <c r="C8" s="182"/>
      <c r="D8" s="182"/>
      <c r="E8" s="182"/>
      <c r="F8" s="11" t="s">
        <v>563</v>
      </c>
      <c r="G8" s="12" t="s">
        <v>565</v>
      </c>
      <c r="H8" s="12" t="s">
        <v>566</v>
      </c>
      <c r="I8" s="11" t="s">
        <v>567</v>
      </c>
      <c r="J8" s="11" t="s">
        <v>4</v>
      </c>
      <c r="K8" s="11" t="s">
        <v>5</v>
      </c>
    </row>
    <row r="9" spans="1:11" x14ac:dyDescent="0.25">
      <c r="A9" s="178">
        <v>1</v>
      </c>
      <c r="B9" s="178"/>
      <c r="C9" s="178"/>
      <c r="D9" s="178"/>
      <c r="E9" s="179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86" t="s">
        <v>8</v>
      </c>
      <c r="B10" s="187"/>
      <c r="C10" s="187"/>
      <c r="D10" s="187"/>
      <c r="E10" s="188"/>
      <c r="F10" s="15">
        <v>4664482.2300000004</v>
      </c>
      <c r="G10" s="16">
        <f>+'A.1 PRIHODI EK'!D10</f>
        <v>11614435</v>
      </c>
      <c r="H10" s="16">
        <f>+'A.1 PRIHODI EK'!E10</f>
        <v>11614435</v>
      </c>
      <c r="I10" s="15">
        <f>+'A.1 PRIHODI EK'!F11</f>
        <v>4451682.04</v>
      </c>
      <c r="J10" s="17">
        <f t="shared" ref="J10:J16" si="0">+I10/F10*100</f>
        <v>95.437860420362227</v>
      </c>
      <c r="K10" s="17">
        <f t="shared" ref="K10:K15" si="1">+I10/H10*100</f>
        <v>38.328872992960918</v>
      </c>
    </row>
    <row r="11" spans="1:11" x14ac:dyDescent="0.25">
      <c r="A11" s="189" t="s">
        <v>9</v>
      </c>
      <c r="B11" s="188"/>
      <c r="C11" s="188"/>
      <c r="D11" s="188"/>
      <c r="E11" s="188"/>
      <c r="F11" s="15">
        <v>339.31</v>
      </c>
      <c r="G11" s="16">
        <f>+'A.1 PRIHODI EK'!D71</f>
        <v>0</v>
      </c>
      <c r="H11" s="16">
        <f>+'A.1 PRIHODI EK'!E71</f>
        <v>0</v>
      </c>
      <c r="I11" s="15">
        <f>+'A.1 PRIHODI EK'!F71</f>
        <v>192.65</v>
      </c>
      <c r="J11" s="17">
        <f t="shared" si="0"/>
        <v>56.776988594500608</v>
      </c>
      <c r="K11" s="17">
        <v>0</v>
      </c>
    </row>
    <row r="12" spans="1:11" x14ac:dyDescent="0.25">
      <c r="A12" s="190" t="s">
        <v>10</v>
      </c>
      <c r="B12" s="191"/>
      <c r="C12" s="191"/>
      <c r="D12" s="191"/>
      <c r="E12" s="192"/>
      <c r="F12" s="18">
        <f>F10+F11</f>
        <v>4664821.54</v>
      </c>
      <c r="G12" s="19">
        <f>G10+G11</f>
        <v>11614435</v>
      </c>
      <c r="H12" s="19">
        <f>H10+H11</f>
        <v>11614435</v>
      </c>
      <c r="I12" s="18">
        <f>I10+I11</f>
        <v>4451874.6900000004</v>
      </c>
      <c r="J12" s="18">
        <f t="shared" si="0"/>
        <v>95.43504830412013</v>
      </c>
      <c r="K12" s="18">
        <f t="shared" si="1"/>
        <v>38.330531704727782</v>
      </c>
    </row>
    <row r="13" spans="1:11" x14ac:dyDescent="0.25">
      <c r="A13" s="193" t="s">
        <v>11</v>
      </c>
      <c r="B13" s="187"/>
      <c r="C13" s="187"/>
      <c r="D13" s="187"/>
      <c r="E13" s="187"/>
      <c r="F13" s="15">
        <v>4627248.6100000003</v>
      </c>
      <c r="G13" s="16">
        <f>+'A.1 RASHODI EK'!D10</f>
        <v>10374862</v>
      </c>
      <c r="H13" s="16">
        <f>+'A.1 RASHODI EK'!E10</f>
        <v>10374862</v>
      </c>
      <c r="I13" s="15">
        <f>+'A.1 RASHODI EK'!F10</f>
        <v>5098208.13</v>
      </c>
      <c r="J13" s="17">
        <f t="shared" si="0"/>
        <v>110.17796015935266</v>
      </c>
      <c r="K13" s="17">
        <f t="shared" si="1"/>
        <v>49.140009091205258</v>
      </c>
    </row>
    <row r="14" spans="1:11" x14ac:dyDescent="0.25">
      <c r="A14" s="189" t="s">
        <v>12</v>
      </c>
      <c r="B14" s="188"/>
      <c r="C14" s="188"/>
      <c r="D14" s="188"/>
      <c r="E14" s="188"/>
      <c r="F14" s="15">
        <v>399255.28</v>
      </c>
      <c r="G14" s="16">
        <f>+'A.1 RASHODI EK'!D113</f>
        <v>1239573</v>
      </c>
      <c r="H14" s="16">
        <f>+'A.1 RASHODI EK'!E113</f>
        <v>1239573</v>
      </c>
      <c r="I14" s="15">
        <f>+'A.1 RASHODI EK'!F113</f>
        <v>214442.81999999998</v>
      </c>
      <c r="J14" s="17">
        <f t="shared" si="0"/>
        <v>53.710703587940024</v>
      </c>
      <c r="K14" s="17">
        <f t="shared" si="1"/>
        <v>17.299733053236878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5026503.8900000006</v>
      </c>
      <c r="G15" s="19">
        <f>G13+G14</f>
        <v>11614435</v>
      </c>
      <c r="H15" s="19">
        <f>H13+H14</f>
        <v>11614435</v>
      </c>
      <c r="I15" s="18">
        <f>I13+I14</f>
        <v>5312650.95</v>
      </c>
      <c r="J15" s="18">
        <f t="shared" si="0"/>
        <v>105.69276511591438</v>
      </c>
      <c r="K15" s="18">
        <f t="shared" si="1"/>
        <v>45.741794155290378</v>
      </c>
    </row>
    <row r="16" spans="1:11" x14ac:dyDescent="0.25">
      <c r="A16" s="194" t="s">
        <v>14</v>
      </c>
      <c r="B16" s="191"/>
      <c r="C16" s="191"/>
      <c r="D16" s="191"/>
      <c r="E16" s="191"/>
      <c r="F16" s="22">
        <f>F12-F15</f>
        <v>-361682.35000000056</v>
      </c>
      <c r="G16" s="23">
        <f>G12-G15</f>
        <v>0</v>
      </c>
      <c r="H16" s="23">
        <f>H12-H15</f>
        <v>0</v>
      </c>
      <c r="I16" s="22">
        <f>I12-I15</f>
        <v>-860776.25999999978</v>
      </c>
      <c r="J16" s="18">
        <f t="shared" si="0"/>
        <v>237.99233222190645</v>
      </c>
      <c r="K16" s="18">
        <v>0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81" t="s">
        <v>15</v>
      </c>
      <c r="B18" s="181"/>
      <c r="C18" s="181"/>
      <c r="D18" s="181"/>
      <c r="E18" s="181"/>
      <c r="F18" s="25"/>
      <c r="G18" s="26"/>
      <c r="H18" s="26"/>
      <c r="I18" s="25"/>
      <c r="J18" s="27"/>
      <c r="K18" s="27"/>
    </row>
    <row r="19" spans="1:11" ht="38.25" x14ac:dyDescent="0.25">
      <c r="A19" s="182" t="s">
        <v>3</v>
      </c>
      <c r="B19" s="182"/>
      <c r="C19" s="182"/>
      <c r="D19" s="182"/>
      <c r="E19" s="182"/>
      <c r="F19" s="11" t="s">
        <v>563</v>
      </c>
      <c r="G19" s="12" t="s">
        <v>565</v>
      </c>
      <c r="H19" s="12" t="s">
        <v>566</v>
      </c>
      <c r="I19" s="11" t="s">
        <v>567</v>
      </c>
      <c r="J19" s="28" t="s">
        <v>4</v>
      </c>
      <c r="K19" s="28" t="s">
        <v>5</v>
      </c>
    </row>
    <row r="20" spans="1:11" x14ac:dyDescent="0.25">
      <c r="A20" s="195">
        <v>1</v>
      </c>
      <c r="B20" s="196"/>
      <c r="C20" s="196"/>
      <c r="D20" s="196"/>
      <c r="E20" s="196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86" t="s">
        <v>16</v>
      </c>
      <c r="B21" s="197"/>
      <c r="C21" s="197"/>
      <c r="D21" s="197"/>
      <c r="E21" s="197"/>
      <c r="F21" s="15"/>
      <c r="G21" s="16"/>
      <c r="H21" s="16"/>
      <c r="I21" s="15">
        <f>+'B.1 RAČUN FINANC EK'!F10</f>
        <v>34945.5</v>
      </c>
      <c r="J21" s="17" t="s">
        <v>596</v>
      </c>
      <c r="K21" s="17" t="s">
        <v>596</v>
      </c>
    </row>
    <row r="22" spans="1:11" ht="27" customHeight="1" x14ac:dyDescent="0.25">
      <c r="A22" s="186" t="s">
        <v>17</v>
      </c>
      <c r="B22" s="198"/>
      <c r="C22" s="198"/>
      <c r="D22" s="198"/>
      <c r="E22" s="198"/>
      <c r="F22" s="15"/>
      <c r="G22" s="16"/>
      <c r="H22" s="16"/>
      <c r="I22" s="15">
        <f>+'B.1 RAČUN FINANC EK'!F18</f>
        <v>10450</v>
      </c>
      <c r="J22" s="17" t="s">
        <v>596</v>
      </c>
      <c r="K22" s="17" t="s">
        <v>596</v>
      </c>
    </row>
    <row r="23" spans="1:11" x14ac:dyDescent="0.25">
      <c r="A23" s="183" t="s">
        <v>18</v>
      </c>
      <c r="B23" s="184"/>
      <c r="C23" s="184"/>
      <c r="D23" s="184"/>
      <c r="E23" s="185"/>
      <c r="F23" s="18"/>
      <c r="G23" s="19"/>
      <c r="H23" s="19"/>
      <c r="I23" s="18">
        <f>I21-I22</f>
        <v>24495.5</v>
      </c>
      <c r="J23" s="18" t="s">
        <v>596</v>
      </c>
      <c r="K23" s="18" t="s">
        <v>596</v>
      </c>
    </row>
    <row r="24" spans="1:11" x14ac:dyDescent="0.25">
      <c r="A24" s="186" t="s">
        <v>19</v>
      </c>
      <c r="B24" s="198"/>
      <c r="C24" s="198"/>
      <c r="D24" s="198"/>
      <c r="E24" s="198"/>
      <c r="F24" s="113"/>
      <c r="G24" s="114"/>
      <c r="H24" s="114"/>
      <c r="I24" s="15">
        <f>+F25</f>
        <v>0</v>
      </c>
      <c r="J24" s="17" t="s">
        <v>596</v>
      </c>
      <c r="K24" s="17" t="s">
        <v>596</v>
      </c>
    </row>
    <row r="25" spans="1:11" x14ac:dyDescent="0.25">
      <c r="A25" s="186" t="s">
        <v>20</v>
      </c>
      <c r="B25" s="198"/>
      <c r="C25" s="198"/>
      <c r="D25" s="198"/>
      <c r="E25" s="198"/>
      <c r="F25" s="113"/>
      <c r="G25" s="114"/>
      <c r="H25" s="114"/>
      <c r="I25" s="114"/>
      <c r="J25" s="17" t="s">
        <v>596</v>
      </c>
      <c r="K25" s="17" t="s">
        <v>596</v>
      </c>
    </row>
    <row r="26" spans="1:11" x14ac:dyDescent="0.25">
      <c r="A26" s="183" t="s">
        <v>21</v>
      </c>
      <c r="B26" s="184"/>
      <c r="C26" s="184"/>
      <c r="D26" s="184"/>
      <c r="E26" s="185"/>
      <c r="F26" s="18">
        <f>+F23+F24+F25</f>
        <v>0</v>
      </c>
      <c r="G26" s="23"/>
      <c r="H26" s="23"/>
      <c r="I26" s="18">
        <f>+I23+I24+I25</f>
        <v>24495.5</v>
      </c>
      <c r="J26" s="18" t="s">
        <v>596</v>
      </c>
      <c r="K26" s="18" t="s">
        <v>596</v>
      </c>
    </row>
    <row r="27" spans="1:11" x14ac:dyDescent="0.25">
      <c r="A27" s="201" t="s">
        <v>22</v>
      </c>
      <c r="B27" s="201"/>
      <c r="C27" s="201"/>
      <c r="D27" s="201"/>
      <c r="E27" s="201"/>
      <c r="F27" s="22">
        <f>+F16+F26</f>
        <v>-361682.35000000056</v>
      </c>
      <c r="G27" s="23"/>
      <c r="H27" s="23"/>
      <c r="I27" s="22">
        <f>+I16+I26</f>
        <v>-836280.75999999978</v>
      </c>
      <c r="J27" s="18">
        <f t="shared" ref="J27" si="2">+I27/F27*100</f>
        <v>231.21967660296349</v>
      </c>
      <c r="K27" s="18" t="s">
        <v>596</v>
      </c>
    </row>
    <row r="29" spans="1:11" ht="23.25" customHeight="1" x14ac:dyDescent="0.25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</row>
    <row r="30" spans="1:11" ht="20.25" customHeight="1" x14ac:dyDescent="0.25">
      <c r="A30" s="199" t="s">
        <v>568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</row>
    <row r="31" spans="1:11" ht="38.25" customHeight="1" x14ac:dyDescent="0.25">
      <c r="A31" s="199" t="s">
        <v>558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</row>
    <row r="32" spans="1:11" x14ac:dyDescent="0.25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</row>
    <row r="33" spans="1:11" ht="31.5" customHeight="1" x14ac:dyDescent="0.25">
      <c r="A33" s="200" t="s">
        <v>569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9"/>
  <sheetViews>
    <sheetView tabSelected="1"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35" sqref="H35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204" t="s">
        <v>0</v>
      </c>
      <c r="B1" s="204"/>
      <c r="C1" s="204"/>
      <c r="D1" s="204"/>
      <c r="E1" s="204"/>
      <c r="F1" s="204"/>
      <c r="G1" s="204"/>
      <c r="H1" s="204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5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204" t="s">
        <v>23</v>
      </c>
      <c r="B3" s="204"/>
      <c r="C3" s="204"/>
      <c r="D3" s="204"/>
      <c r="E3" s="204"/>
      <c r="F3" s="204"/>
      <c r="G3" s="204"/>
      <c r="H3" s="204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5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24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5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7"/>
      <c r="B10" s="99" t="s">
        <v>25</v>
      </c>
      <c r="C10" s="90">
        <f>+C11+C71</f>
        <v>4664639.4399999995</v>
      </c>
      <c r="D10" s="100">
        <f>+D11+D71</f>
        <v>11614435</v>
      </c>
      <c r="E10" s="100">
        <f>+E11+E71</f>
        <v>11614435</v>
      </c>
      <c r="F10" s="90">
        <f>+F11+F71</f>
        <v>4451874.6900000004</v>
      </c>
      <c r="G10" s="90">
        <f>+F10/C10*100</f>
        <v>95.438773934475861</v>
      </c>
      <c r="H10" s="90">
        <f>+F10/E10*100</f>
        <v>38.330531704727782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1" t="s">
        <v>30</v>
      </c>
      <c r="B11" s="92" t="s">
        <v>31</v>
      </c>
      <c r="C11" s="93">
        <f>+C12+C34+C46+C52+C59+C66</f>
        <v>4664300.13</v>
      </c>
      <c r="D11" s="94">
        <f>+D12+D34+D46+D52+D59+D66</f>
        <v>11614435</v>
      </c>
      <c r="E11" s="94">
        <f>+E12+E34+E46+E52+E59+E66</f>
        <v>11614435</v>
      </c>
      <c r="F11" s="93">
        <f>+F12+F34+F46+F52+F59+F66</f>
        <v>4451682.04</v>
      </c>
      <c r="G11" s="95">
        <f>+F11/C11*100</f>
        <v>95.441586431531803</v>
      </c>
      <c r="H11" s="95">
        <f>+F11/E11*100</f>
        <v>38.328872992960918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9" t="s">
        <v>33</v>
      </c>
      <c r="B12" s="80" t="s">
        <v>34</v>
      </c>
      <c r="C12" s="76">
        <f>+C13+C15+C20+C23+C26+C29</f>
        <v>1437304.3099999998</v>
      </c>
      <c r="D12" s="44">
        <v>3566868</v>
      </c>
      <c r="E12" s="44">
        <v>3566868</v>
      </c>
      <c r="F12" s="76">
        <f>+F13+F15+F20+F23+F26+F29</f>
        <v>1717875.93</v>
      </c>
      <c r="G12" s="76">
        <f>+F12/C12*100</f>
        <v>119.52068313216148</v>
      </c>
      <c r="H12" s="76">
        <f>+F12/E12*100</f>
        <v>48.162027022026045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7" t="s">
        <v>262</v>
      </c>
      <c r="B13" s="78" t="s">
        <v>263</v>
      </c>
      <c r="C13" s="76">
        <f>+C14</f>
        <v>265157.68</v>
      </c>
      <c r="D13" s="74"/>
      <c r="E13" s="74"/>
      <c r="F13" s="76">
        <f>+F14</f>
        <v>460894.26</v>
      </c>
      <c r="G13" s="76">
        <f t="shared" ref="G13:G70" si="0">+F13/C13*100</f>
        <v>173.81893671720164</v>
      </c>
      <c r="H13" s="76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265157.68</v>
      </c>
      <c r="D14" s="73"/>
      <c r="E14" s="73"/>
      <c r="F14" s="43">
        <v>460894.26</v>
      </c>
      <c r="G14" s="43">
        <f t="shared" si="0"/>
        <v>173.81893671720164</v>
      </c>
      <c r="H14" s="76"/>
      <c r="I14" s="45"/>
      <c r="J14" s="45"/>
      <c r="K14" s="45"/>
      <c r="L14" s="45"/>
      <c r="M14" s="46"/>
      <c r="N14" s="46"/>
      <c r="O14" s="46"/>
    </row>
    <row r="15" spans="1:15" x14ac:dyDescent="0.2">
      <c r="A15" s="77" t="s">
        <v>35</v>
      </c>
      <c r="B15" s="78" t="s">
        <v>36</v>
      </c>
      <c r="C15" s="76">
        <f>SUM(C16:C19)</f>
        <v>22206</v>
      </c>
      <c r="D15" s="74"/>
      <c r="E15" s="74"/>
      <c r="F15" s="76">
        <f>SUM(F16:F19)</f>
        <v>0</v>
      </c>
      <c r="G15" s="76">
        <f t="shared" si="0"/>
        <v>0</v>
      </c>
      <c r="H15" s="76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>
        <v>22206</v>
      </c>
      <c r="D16" s="73"/>
      <c r="E16" s="73"/>
      <c r="F16" s="43"/>
      <c r="G16" s="43">
        <f t="shared" si="0"/>
        <v>0</v>
      </c>
      <c r="H16" s="76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3"/>
      <c r="E17" s="73"/>
      <c r="F17" s="48"/>
      <c r="G17" s="48"/>
      <c r="H17" s="76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/>
      <c r="D18" s="73"/>
      <c r="E18" s="73"/>
      <c r="F18" s="43"/>
      <c r="G18" s="43"/>
      <c r="H18" s="76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3"/>
      <c r="E19" s="73"/>
      <c r="F19" s="43"/>
      <c r="G19" s="43"/>
      <c r="H19" s="76"/>
      <c r="I19" s="45"/>
      <c r="J19" s="45"/>
      <c r="K19" s="45"/>
      <c r="L19" s="45"/>
      <c r="M19" s="46"/>
      <c r="N19" s="46"/>
      <c r="O19" s="46"/>
    </row>
    <row r="20" spans="1:15" x14ac:dyDescent="0.2">
      <c r="A20" s="77" t="s">
        <v>270</v>
      </c>
      <c r="B20" s="78" t="s">
        <v>271</v>
      </c>
      <c r="C20" s="76">
        <f>+C21+C22</f>
        <v>0</v>
      </c>
      <c r="D20" s="74"/>
      <c r="E20" s="74"/>
      <c r="F20" s="76">
        <f>+F21+F22</f>
        <v>0</v>
      </c>
      <c r="G20" s="76">
        <v>0</v>
      </c>
      <c r="H20" s="76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3"/>
      <c r="E21" s="73"/>
      <c r="F21" s="43"/>
      <c r="G21" s="43"/>
      <c r="H21" s="76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3"/>
      <c r="E22" s="73"/>
      <c r="F22" s="48"/>
      <c r="G22" s="48"/>
      <c r="H22" s="76"/>
      <c r="I22" s="45"/>
      <c r="J22" s="45"/>
      <c r="K22" s="45"/>
      <c r="L22" s="45"/>
      <c r="M22" s="46"/>
      <c r="N22" s="46"/>
      <c r="O22" s="46"/>
    </row>
    <row r="23" spans="1:15" x14ac:dyDescent="0.2">
      <c r="A23" s="77" t="s">
        <v>276</v>
      </c>
      <c r="B23" s="78" t="s">
        <v>277</v>
      </c>
      <c r="C23" s="76">
        <f>+C24+C25</f>
        <v>0</v>
      </c>
      <c r="D23" s="74"/>
      <c r="E23" s="74"/>
      <c r="F23" s="76">
        <f>+F24+F25</f>
        <v>1281</v>
      </c>
      <c r="G23" s="76">
        <v>0</v>
      </c>
      <c r="H23" s="76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/>
      <c r="D24" s="73"/>
      <c r="E24" s="73"/>
      <c r="F24" s="43">
        <v>1281</v>
      </c>
      <c r="G24" s="43"/>
      <c r="H24" s="76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3"/>
      <c r="E25" s="73"/>
      <c r="F25" s="43"/>
      <c r="G25" s="43"/>
      <c r="H25" s="76"/>
      <c r="I25" s="45"/>
      <c r="J25" s="45"/>
      <c r="K25" s="45"/>
      <c r="L25" s="45"/>
      <c r="M25" s="46"/>
      <c r="N25" s="46"/>
      <c r="O25" s="46"/>
    </row>
    <row r="26" spans="1:15" x14ac:dyDescent="0.2">
      <c r="A26" s="77" t="s">
        <v>282</v>
      </c>
      <c r="B26" s="78" t="s">
        <v>283</v>
      </c>
      <c r="C26" s="76">
        <f>+C27+C28</f>
        <v>0</v>
      </c>
      <c r="D26" s="74"/>
      <c r="E26" s="74"/>
      <c r="F26" s="76">
        <f>+F27+F28</f>
        <v>0</v>
      </c>
      <c r="G26" s="76">
        <v>0</v>
      </c>
      <c r="H26" s="76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3"/>
      <c r="E27" s="73"/>
      <c r="F27" s="43"/>
      <c r="G27" s="43"/>
      <c r="H27" s="76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3"/>
      <c r="E28" s="73"/>
      <c r="F28" s="43"/>
      <c r="G28" s="43"/>
      <c r="H28" s="76"/>
      <c r="I28" s="45"/>
      <c r="J28" s="45"/>
      <c r="K28" s="45"/>
      <c r="L28" s="45"/>
      <c r="M28" s="46"/>
      <c r="N28" s="46"/>
      <c r="O28" s="46"/>
    </row>
    <row r="29" spans="1:15" x14ac:dyDescent="0.2">
      <c r="A29" s="77" t="s">
        <v>288</v>
      </c>
      <c r="B29" s="78" t="s">
        <v>196</v>
      </c>
      <c r="C29" s="76">
        <f>SUM(C30:C33)</f>
        <v>1149940.6299999999</v>
      </c>
      <c r="D29" s="74"/>
      <c r="E29" s="74"/>
      <c r="F29" s="76">
        <f>SUM(F30:F33)</f>
        <v>1255700.67</v>
      </c>
      <c r="G29" s="76">
        <f t="shared" si="0"/>
        <v>109.1970000225142</v>
      </c>
      <c r="H29" s="76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481000.31</v>
      </c>
      <c r="D30" s="74"/>
      <c r="E30" s="74"/>
      <c r="F30" s="43">
        <v>509795.97</v>
      </c>
      <c r="G30" s="43">
        <f t="shared" si="0"/>
        <v>105.98661984230321</v>
      </c>
      <c r="H30" s="76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4"/>
      <c r="E31" s="74"/>
      <c r="F31" s="43"/>
      <c r="G31" s="43"/>
      <c r="H31" s="76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668940.31999999995</v>
      </c>
      <c r="D32" s="74"/>
      <c r="E32" s="74"/>
      <c r="F32" s="43">
        <v>745904.7</v>
      </c>
      <c r="G32" s="43">
        <f t="shared" si="0"/>
        <v>111.5054180020125</v>
      </c>
      <c r="H32" s="76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4"/>
      <c r="E33" s="74"/>
      <c r="F33" s="43"/>
      <c r="G33" s="43"/>
      <c r="H33" s="76"/>
      <c r="I33" s="46"/>
      <c r="J33" s="46"/>
      <c r="K33" s="46"/>
      <c r="L33" s="46"/>
      <c r="M33" s="46"/>
      <c r="N33" s="46"/>
      <c r="O33" s="46"/>
    </row>
    <row r="34" spans="1:15" x14ac:dyDescent="0.2">
      <c r="A34" s="79" t="s">
        <v>41</v>
      </c>
      <c r="B34" s="80" t="s">
        <v>42</v>
      </c>
      <c r="C34" s="76">
        <f>+C35+C42</f>
        <v>5.77</v>
      </c>
      <c r="D34" s="44"/>
      <c r="E34" s="44"/>
      <c r="F34" s="76">
        <f>+F35+F42</f>
        <v>35.25</v>
      </c>
      <c r="G34" s="76">
        <f>+F34/C34*100</f>
        <v>610.91854419410754</v>
      </c>
      <c r="H34" s="76">
        <v>0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7" t="s">
        <v>43</v>
      </c>
      <c r="B35" s="78" t="s">
        <v>44</v>
      </c>
      <c r="C35" s="76">
        <f>SUM(C36:C41)</f>
        <v>5.77</v>
      </c>
      <c r="D35" s="74"/>
      <c r="E35" s="74"/>
      <c r="F35" s="76">
        <f>SUM(F36:F41)</f>
        <v>2.5499999999999998</v>
      </c>
      <c r="G35" s="76">
        <f t="shared" si="0"/>
        <v>44.194107452339686</v>
      </c>
      <c r="H35" s="76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5.77</v>
      </c>
      <c r="D36" s="74"/>
      <c r="E36" s="74"/>
      <c r="F36" s="43">
        <v>2.5499999999999998</v>
      </c>
      <c r="G36" s="43">
        <f t="shared" si="0"/>
        <v>44.194107452339686</v>
      </c>
      <c r="H36" s="76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4"/>
      <c r="E37" s="74"/>
      <c r="F37" s="43"/>
      <c r="G37" s="43"/>
      <c r="H37" s="76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4"/>
      <c r="E38" s="74"/>
      <c r="F38" s="43"/>
      <c r="G38" s="43"/>
      <c r="H38" s="76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4"/>
      <c r="E39" s="74"/>
      <c r="F39" s="43"/>
      <c r="G39" s="43"/>
      <c r="H39" s="76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4"/>
      <c r="E40" s="74"/>
      <c r="F40" s="43"/>
      <c r="G40" s="43"/>
      <c r="H40" s="76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4"/>
      <c r="E41" s="74"/>
      <c r="F41" s="43"/>
      <c r="G41" s="43"/>
      <c r="H41" s="76"/>
      <c r="I41" s="46"/>
      <c r="J41" s="46"/>
      <c r="K41" s="46"/>
      <c r="L41" s="46"/>
      <c r="M41" s="46"/>
      <c r="N41" s="46"/>
      <c r="O41" s="46"/>
    </row>
    <row r="42" spans="1:15" x14ac:dyDescent="0.2">
      <c r="A42" s="77" t="s">
        <v>304</v>
      </c>
      <c r="B42" s="78" t="s">
        <v>305</v>
      </c>
      <c r="C42" s="76">
        <f>+C44+C45</f>
        <v>0</v>
      </c>
      <c r="D42" s="74"/>
      <c r="E42" s="74"/>
      <c r="F42" s="76">
        <f>+F44+F45+F43</f>
        <v>32.700000000000003</v>
      </c>
      <c r="G42" s="76">
        <v>0</v>
      </c>
      <c r="H42" s="76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589</v>
      </c>
      <c r="B43" s="47" t="s">
        <v>590</v>
      </c>
      <c r="C43" s="43">
        <v>182.1</v>
      </c>
      <c r="D43" s="74"/>
      <c r="E43" s="74"/>
      <c r="F43" s="43">
        <v>32.700000000000003</v>
      </c>
      <c r="G43" s="43">
        <f t="shared" ref="G43" si="1">+F43/C43*100</f>
        <v>17.957166392092258</v>
      </c>
      <c r="H43" s="76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306</v>
      </c>
      <c r="B44" s="47" t="s">
        <v>307</v>
      </c>
      <c r="C44" s="43"/>
      <c r="D44" s="74"/>
      <c r="E44" s="74"/>
      <c r="F44" s="43"/>
      <c r="G44" s="43"/>
      <c r="H44" s="76"/>
      <c r="I44" s="46"/>
      <c r="J44" s="46"/>
      <c r="K44" s="46"/>
      <c r="L44" s="46"/>
      <c r="M44" s="46"/>
      <c r="N44" s="46"/>
      <c r="O44" s="46"/>
    </row>
    <row r="45" spans="1:15" x14ac:dyDescent="0.2">
      <c r="A45" s="49" t="s">
        <v>308</v>
      </c>
      <c r="B45" s="47" t="s">
        <v>309</v>
      </c>
      <c r="C45" s="43"/>
      <c r="D45" s="74"/>
      <c r="E45" s="74"/>
      <c r="F45" s="43"/>
      <c r="G45" s="43"/>
      <c r="H45" s="76"/>
      <c r="I45" s="46"/>
      <c r="J45" s="46"/>
      <c r="K45" s="46"/>
      <c r="L45" s="46"/>
      <c r="M45" s="46"/>
      <c r="N45" s="46"/>
      <c r="O45" s="46"/>
    </row>
    <row r="46" spans="1:15" ht="25.5" x14ac:dyDescent="0.2">
      <c r="A46" s="79" t="s">
        <v>47</v>
      </c>
      <c r="B46" s="80" t="s">
        <v>48</v>
      </c>
      <c r="C46" s="76">
        <f>+C47+C49</f>
        <v>0</v>
      </c>
      <c r="D46" s="44"/>
      <c r="E46" s="44"/>
      <c r="F46" s="76">
        <f>+F47+F49</f>
        <v>0</v>
      </c>
      <c r="G46" s="76">
        <v>0</v>
      </c>
      <c r="H46" s="76"/>
      <c r="I46" s="46"/>
      <c r="J46" s="46"/>
      <c r="K46" s="46"/>
      <c r="L46" s="46"/>
      <c r="M46" s="46"/>
      <c r="N46" s="46"/>
      <c r="O46" s="46"/>
    </row>
    <row r="47" spans="1:15" x14ac:dyDescent="0.2">
      <c r="A47" s="77" t="s">
        <v>310</v>
      </c>
      <c r="B47" s="78" t="s">
        <v>311</v>
      </c>
      <c r="C47" s="76">
        <f>+C48</f>
        <v>0</v>
      </c>
      <c r="D47" s="74"/>
      <c r="E47" s="74"/>
      <c r="F47" s="76">
        <f>+F48</f>
        <v>0</v>
      </c>
      <c r="G47" s="76">
        <v>0</v>
      </c>
      <c r="H47" s="76"/>
      <c r="I47" s="46"/>
      <c r="J47" s="46"/>
      <c r="K47" s="46"/>
      <c r="L47" s="46"/>
      <c r="M47" s="46"/>
      <c r="N47" s="46"/>
      <c r="O47" s="46"/>
    </row>
    <row r="48" spans="1:15" x14ac:dyDescent="0.2">
      <c r="A48" s="49" t="s">
        <v>312</v>
      </c>
      <c r="B48" s="47" t="s">
        <v>313</v>
      </c>
      <c r="C48" s="43"/>
      <c r="D48" s="74"/>
      <c r="E48" s="74"/>
      <c r="F48" s="43"/>
      <c r="G48" s="43"/>
      <c r="H48" s="76"/>
      <c r="I48" s="46"/>
      <c r="J48" s="46"/>
      <c r="K48" s="46"/>
      <c r="L48" s="46"/>
      <c r="M48" s="46"/>
      <c r="N48" s="46"/>
      <c r="O48" s="46"/>
    </row>
    <row r="49" spans="1:15" x14ac:dyDescent="0.2">
      <c r="A49" s="77" t="s">
        <v>49</v>
      </c>
      <c r="B49" s="78" t="s">
        <v>50</v>
      </c>
      <c r="C49" s="76">
        <f>+C50+C51</f>
        <v>0</v>
      </c>
      <c r="D49" s="74"/>
      <c r="E49" s="74"/>
      <c r="F49" s="76">
        <f>+F50+F51</f>
        <v>0</v>
      </c>
      <c r="G49" s="76">
        <v>0</v>
      </c>
      <c r="H49" s="76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314</v>
      </c>
      <c r="B50" s="47" t="s">
        <v>315</v>
      </c>
      <c r="C50" s="43"/>
      <c r="D50" s="74"/>
      <c r="E50" s="74"/>
      <c r="F50" s="43"/>
      <c r="G50" s="43"/>
      <c r="H50" s="76"/>
      <c r="I50" s="46"/>
      <c r="J50" s="46"/>
      <c r="K50" s="46"/>
      <c r="L50" s="46"/>
      <c r="M50" s="46"/>
      <c r="N50" s="46"/>
      <c r="O50" s="46"/>
    </row>
    <row r="51" spans="1:15" x14ac:dyDescent="0.2">
      <c r="A51" s="49" t="s">
        <v>51</v>
      </c>
      <c r="B51" s="47" t="s">
        <v>52</v>
      </c>
      <c r="C51" s="43"/>
      <c r="D51" s="74"/>
      <c r="E51" s="74"/>
      <c r="F51" s="43"/>
      <c r="G51" s="43"/>
      <c r="H51" s="76"/>
      <c r="I51" s="46"/>
      <c r="J51" s="46"/>
      <c r="K51" s="46"/>
      <c r="L51" s="46"/>
      <c r="M51" s="46"/>
      <c r="N51" s="46"/>
      <c r="O51" s="46"/>
    </row>
    <row r="52" spans="1:15" ht="25.5" x14ac:dyDescent="0.2">
      <c r="A52" s="79" t="s">
        <v>316</v>
      </c>
      <c r="B52" s="80" t="s">
        <v>317</v>
      </c>
      <c r="C52" s="76">
        <f>+C53+C56</f>
        <v>1114771.43</v>
      </c>
      <c r="D52" s="44">
        <v>3200000</v>
      </c>
      <c r="E52" s="44">
        <v>3200000</v>
      </c>
      <c r="F52" s="76">
        <f>+F53+F56</f>
        <v>293852.78999999998</v>
      </c>
      <c r="G52" s="76">
        <f>+F52/C52*100</f>
        <v>26.359913978060955</v>
      </c>
      <c r="H52" s="76">
        <f>+F52/E52*100</f>
        <v>9.1828996874999991</v>
      </c>
      <c r="I52" s="46"/>
      <c r="J52" s="46"/>
      <c r="K52" s="46"/>
      <c r="L52" s="46"/>
      <c r="M52" s="46"/>
      <c r="N52" s="46"/>
      <c r="O52" s="46"/>
    </row>
    <row r="53" spans="1:15" x14ac:dyDescent="0.2">
      <c r="A53" s="77" t="s">
        <v>318</v>
      </c>
      <c r="B53" s="78" t="s">
        <v>319</v>
      </c>
      <c r="C53" s="76">
        <f>+C54+C55</f>
        <v>1114771.43</v>
      </c>
      <c r="D53" s="74"/>
      <c r="E53" s="74"/>
      <c r="F53" s="76">
        <f>+F54+F55</f>
        <v>277368.78999999998</v>
      </c>
      <c r="G53" s="76">
        <f t="shared" si="0"/>
        <v>24.881225203268798</v>
      </c>
      <c r="H53" s="76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320</v>
      </c>
      <c r="B54" s="47" t="s">
        <v>321</v>
      </c>
      <c r="C54" s="43"/>
      <c r="D54" s="74"/>
      <c r="E54" s="74"/>
      <c r="F54" s="43"/>
      <c r="G54" s="43"/>
      <c r="H54" s="76"/>
      <c r="I54" s="46"/>
      <c r="J54" s="46"/>
      <c r="K54" s="46"/>
      <c r="L54" s="46"/>
      <c r="M54" s="46"/>
      <c r="N54" s="46"/>
      <c r="O54" s="46"/>
    </row>
    <row r="55" spans="1:15" x14ac:dyDescent="0.2">
      <c r="A55" s="49" t="s">
        <v>322</v>
      </c>
      <c r="B55" s="47" t="s">
        <v>323</v>
      </c>
      <c r="C55" s="43">
        <v>1114771.43</v>
      </c>
      <c r="D55" s="74"/>
      <c r="E55" s="74"/>
      <c r="F55" s="43">
        <v>277368.78999999998</v>
      </c>
      <c r="G55" s="43">
        <f t="shared" si="0"/>
        <v>24.881225203268798</v>
      </c>
      <c r="H55" s="76"/>
      <c r="I55" s="46"/>
      <c r="J55" s="46"/>
      <c r="K55" s="46"/>
      <c r="L55" s="46"/>
      <c r="M55" s="46"/>
      <c r="N55" s="46"/>
      <c r="O55" s="46"/>
    </row>
    <row r="56" spans="1:15" x14ac:dyDescent="0.2">
      <c r="A56" s="77" t="s">
        <v>324</v>
      </c>
      <c r="B56" s="78" t="s">
        <v>325</v>
      </c>
      <c r="C56" s="76">
        <f>+C57+C58</f>
        <v>0</v>
      </c>
      <c r="D56" s="74"/>
      <c r="E56" s="74"/>
      <c r="F56" s="76">
        <f>+F57+F58</f>
        <v>16484</v>
      </c>
      <c r="G56" s="76">
        <v>0</v>
      </c>
      <c r="H56" s="76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326</v>
      </c>
      <c r="B57" s="47" t="s">
        <v>212</v>
      </c>
      <c r="C57" s="43"/>
      <c r="D57" s="74"/>
      <c r="E57" s="74"/>
      <c r="F57" s="43">
        <v>16484</v>
      </c>
      <c r="G57" s="43"/>
      <c r="H57" s="76"/>
      <c r="I57" s="46"/>
      <c r="J57" s="46"/>
      <c r="K57" s="46"/>
      <c r="L57" s="46"/>
      <c r="M57" s="46"/>
      <c r="N57" s="46"/>
      <c r="O57" s="46"/>
    </row>
    <row r="58" spans="1:15" x14ac:dyDescent="0.2">
      <c r="A58" s="49" t="s">
        <v>327</v>
      </c>
      <c r="B58" s="47" t="s">
        <v>218</v>
      </c>
      <c r="C58" s="43"/>
      <c r="D58" s="74"/>
      <c r="E58" s="74"/>
      <c r="F58" s="43"/>
      <c r="G58" s="43"/>
      <c r="H58" s="76"/>
      <c r="I58" s="46"/>
      <c r="J58" s="46"/>
      <c r="K58" s="46"/>
      <c r="L58" s="46"/>
      <c r="M58" s="46"/>
      <c r="N58" s="46"/>
      <c r="O58" s="46"/>
    </row>
    <row r="59" spans="1:15" x14ac:dyDescent="0.2">
      <c r="A59" s="79">
        <v>67</v>
      </c>
      <c r="B59" s="80" t="s">
        <v>538</v>
      </c>
      <c r="C59" s="76">
        <f>+C60+C64</f>
        <v>2079853.73</v>
      </c>
      <c r="D59" s="44">
        <v>4847567</v>
      </c>
      <c r="E59" s="44">
        <v>4847567</v>
      </c>
      <c r="F59" s="76">
        <f>+F60+F64</f>
        <v>2439732.5699999998</v>
      </c>
      <c r="G59" s="76">
        <f>+F59/C59*100</f>
        <v>117.30308409716869</v>
      </c>
      <c r="H59" s="76">
        <f>+F59/E59*100</f>
        <v>50.32901185275005</v>
      </c>
      <c r="I59" s="46"/>
      <c r="J59" s="46"/>
      <c r="K59" s="46"/>
      <c r="L59" s="46"/>
      <c r="M59" s="46"/>
      <c r="N59" s="46"/>
      <c r="O59" s="46"/>
    </row>
    <row r="60" spans="1:15" x14ac:dyDescent="0.2">
      <c r="A60" s="77">
        <v>671</v>
      </c>
      <c r="B60" s="78" t="s">
        <v>538</v>
      </c>
      <c r="C60" s="76">
        <f>+C61+C62+C63</f>
        <v>2079853.73</v>
      </c>
      <c r="D60" s="74"/>
      <c r="E60" s="74"/>
      <c r="F60" s="76">
        <f>+F61+F62+F63</f>
        <v>2439732.5699999998</v>
      </c>
      <c r="G60" s="76">
        <f t="shared" si="0"/>
        <v>117.30308409716869</v>
      </c>
      <c r="H60" s="76"/>
      <c r="I60" s="46"/>
      <c r="J60" s="46"/>
      <c r="K60" s="46"/>
      <c r="L60" s="46"/>
      <c r="M60" s="46"/>
      <c r="N60" s="46"/>
      <c r="O60" s="46"/>
    </row>
    <row r="61" spans="1:15" s="119" customFormat="1" x14ac:dyDescent="0.2">
      <c r="A61" s="49">
        <v>6711</v>
      </c>
      <c r="B61" s="47" t="s">
        <v>539</v>
      </c>
      <c r="C61" s="116">
        <v>2079853.73</v>
      </c>
      <c r="D61" s="117"/>
      <c r="E61" s="117"/>
      <c r="F61" s="116">
        <v>2439732.5699999998</v>
      </c>
      <c r="G61" s="116">
        <f t="shared" si="0"/>
        <v>117.30308409716869</v>
      </c>
      <c r="H61" s="118"/>
      <c r="I61" s="46"/>
      <c r="J61" s="46"/>
      <c r="K61" s="46"/>
      <c r="L61" s="46"/>
      <c r="M61" s="46"/>
      <c r="N61" s="46"/>
      <c r="O61" s="46"/>
    </row>
    <row r="62" spans="1:15" s="119" customFormat="1" x14ac:dyDescent="0.2">
      <c r="A62" s="49">
        <v>6712</v>
      </c>
      <c r="B62" s="47" t="s">
        <v>539</v>
      </c>
      <c r="C62" s="116"/>
      <c r="D62" s="117"/>
      <c r="E62" s="117"/>
      <c r="F62" s="116"/>
      <c r="G62" s="116"/>
      <c r="H62" s="118"/>
      <c r="I62" s="46"/>
      <c r="J62" s="46"/>
      <c r="K62" s="46"/>
      <c r="L62" s="46"/>
      <c r="M62" s="46"/>
      <c r="N62" s="46"/>
      <c r="O62" s="46"/>
    </row>
    <row r="63" spans="1:15" s="119" customFormat="1" x14ac:dyDescent="0.2">
      <c r="A63" s="49">
        <v>6714</v>
      </c>
      <c r="B63" s="47" t="s">
        <v>540</v>
      </c>
      <c r="C63" s="116"/>
      <c r="D63" s="117"/>
      <c r="E63" s="117"/>
      <c r="F63" s="116"/>
      <c r="G63" s="116"/>
      <c r="H63" s="118"/>
      <c r="I63" s="46"/>
      <c r="J63" s="46"/>
      <c r="K63" s="46"/>
      <c r="L63" s="46"/>
      <c r="M63" s="46"/>
      <c r="N63" s="46"/>
      <c r="O63" s="46"/>
    </row>
    <row r="64" spans="1:15" x14ac:dyDescent="0.2">
      <c r="A64" s="77">
        <v>673</v>
      </c>
      <c r="B64" s="78" t="s">
        <v>548</v>
      </c>
      <c r="C64" s="76">
        <f>+C65</f>
        <v>0</v>
      </c>
      <c r="D64" s="74"/>
      <c r="E64" s="74"/>
      <c r="F64" s="76">
        <f>+F65</f>
        <v>0</v>
      </c>
      <c r="G64" s="76">
        <v>0</v>
      </c>
      <c r="H64" s="76"/>
      <c r="I64" s="46"/>
      <c r="J64" s="46"/>
      <c r="K64" s="46"/>
      <c r="L64" s="46"/>
      <c r="M64" s="46"/>
      <c r="N64" s="46"/>
      <c r="O64" s="46"/>
    </row>
    <row r="65" spans="1:15" x14ac:dyDescent="0.2">
      <c r="A65" s="49">
        <v>6731</v>
      </c>
      <c r="B65" s="47" t="s">
        <v>548</v>
      </c>
      <c r="C65" s="43"/>
      <c r="D65" s="74"/>
      <c r="E65" s="74"/>
      <c r="F65" s="43"/>
      <c r="G65" s="43"/>
      <c r="H65" s="76"/>
      <c r="I65" s="46"/>
      <c r="J65" s="46"/>
      <c r="K65" s="46"/>
      <c r="L65" s="46"/>
      <c r="M65" s="46"/>
      <c r="N65" s="46"/>
      <c r="O65" s="46"/>
    </row>
    <row r="66" spans="1:15" x14ac:dyDescent="0.2">
      <c r="A66" s="79" t="s">
        <v>328</v>
      </c>
      <c r="B66" s="80" t="s">
        <v>329</v>
      </c>
      <c r="C66" s="76">
        <f>+C67+C69</f>
        <v>32364.89</v>
      </c>
      <c r="D66" s="44"/>
      <c r="E66" s="44"/>
      <c r="F66" s="76">
        <f>+F67+F69</f>
        <v>185.5</v>
      </c>
      <c r="G66" s="76">
        <f>+F66/C66*100</f>
        <v>0.5731519557149739</v>
      </c>
      <c r="H66" s="76" t="e">
        <f>+F66/E66*100</f>
        <v>#DIV/0!</v>
      </c>
      <c r="I66" s="46"/>
      <c r="J66" s="46"/>
      <c r="K66" s="46"/>
      <c r="L66" s="46"/>
      <c r="M66" s="46"/>
      <c r="N66" s="46"/>
      <c r="O66" s="46"/>
    </row>
    <row r="67" spans="1:15" x14ac:dyDescent="0.2">
      <c r="A67" s="77" t="s">
        <v>330</v>
      </c>
      <c r="B67" s="78" t="s">
        <v>331</v>
      </c>
      <c r="C67" s="76">
        <f>+C68</f>
        <v>0</v>
      </c>
      <c r="D67" s="74"/>
      <c r="E67" s="74"/>
      <c r="F67" s="76">
        <f>+F68</f>
        <v>0</v>
      </c>
      <c r="G67" s="76">
        <v>0</v>
      </c>
      <c r="H67" s="76"/>
      <c r="I67" s="46"/>
      <c r="J67" s="46"/>
      <c r="K67" s="46"/>
      <c r="L67" s="46"/>
      <c r="M67" s="46"/>
      <c r="N67" s="46"/>
      <c r="O67" s="46"/>
    </row>
    <row r="68" spans="1:15" x14ac:dyDescent="0.2">
      <c r="A68" s="49" t="s">
        <v>332</v>
      </c>
      <c r="B68" s="47" t="s">
        <v>333</v>
      </c>
      <c r="C68" s="43"/>
      <c r="D68" s="74"/>
      <c r="E68" s="74"/>
      <c r="F68" s="43"/>
      <c r="G68" s="43"/>
      <c r="H68" s="76"/>
      <c r="I68" s="46"/>
      <c r="J68" s="46"/>
      <c r="K68" s="46"/>
      <c r="L68" s="46"/>
      <c r="M68" s="46"/>
      <c r="N68" s="46"/>
      <c r="O68" s="46"/>
    </row>
    <row r="69" spans="1:15" x14ac:dyDescent="0.2">
      <c r="A69" s="77" t="s">
        <v>334</v>
      </c>
      <c r="B69" s="78" t="s">
        <v>335</v>
      </c>
      <c r="C69" s="76">
        <f>+C70</f>
        <v>32364.89</v>
      </c>
      <c r="D69" s="74"/>
      <c r="E69" s="74"/>
      <c r="F69" s="76">
        <f>+F70</f>
        <v>185.5</v>
      </c>
      <c r="G69" s="76">
        <f t="shared" si="0"/>
        <v>0.5731519557149739</v>
      </c>
      <c r="H69" s="76"/>
      <c r="I69" s="46"/>
      <c r="J69" s="46"/>
      <c r="K69" s="46"/>
      <c r="L69" s="46"/>
      <c r="M69" s="46"/>
      <c r="N69" s="46"/>
      <c r="O69" s="46"/>
    </row>
    <row r="70" spans="1:15" x14ac:dyDescent="0.2">
      <c r="A70" s="49" t="s">
        <v>336</v>
      </c>
      <c r="B70" s="47" t="s">
        <v>335</v>
      </c>
      <c r="C70" s="43">
        <v>32364.89</v>
      </c>
      <c r="D70" s="74"/>
      <c r="E70" s="74"/>
      <c r="F70" s="43">
        <v>185.5</v>
      </c>
      <c r="G70" s="43">
        <f t="shared" si="0"/>
        <v>0.5731519557149739</v>
      </c>
      <c r="H70" s="76"/>
      <c r="I70" s="46"/>
      <c r="J70" s="46"/>
      <c r="K70" s="46"/>
      <c r="L70" s="46"/>
      <c r="M70" s="46"/>
      <c r="N70" s="46"/>
      <c r="O70" s="46"/>
    </row>
    <row r="71" spans="1:15" x14ac:dyDescent="0.2">
      <c r="A71" s="91" t="s">
        <v>337</v>
      </c>
      <c r="B71" s="92" t="s">
        <v>338</v>
      </c>
      <c r="C71" s="93">
        <f>+C72+C77</f>
        <v>339.31</v>
      </c>
      <c r="D71" s="94">
        <f>+D72+D77</f>
        <v>0</v>
      </c>
      <c r="E71" s="94">
        <f>+E72+E77</f>
        <v>0</v>
      </c>
      <c r="F71" s="93">
        <f>+F72+F77</f>
        <v>192.65</v>
      </c>
      <c r="G71" s="95">
        <f>+F71/C71*100</f>
        <v>56.776988594500608</v>
      </c>
      <c r="H71" s="95">
        <v>0</v>
      </c>
      <c r="I71" s="55"/>
      <c r="J71" s="55"/>
      <c r="K71" s="55"/>
      <c r="L71" s="55"/>
      <c r="M71" s="55"/>
      <c r="N71" s="55"/>
      <c r="O71" s="55"/>
    </row>
    <row r="72" spans="1:15" x14ac:dyDescent="0.2">
      <c r="A72" s="79" t="s">
        <v>339</v>
      </c>
      <c r="B72" s="80" t="s">
        <v>340</v>
      </c>
      <c r="C72" s="76">
        <f>+C73+C75</f>
        <v>0</v>
      </c>
      <c r="D72" s="44"/>
      <c r="E72" s="44"/>
      <c r="F72" s="76">
        <f>+F73+F75</f>
        <v>0</v>
      </c>
      <c r="G72" s="76">
        <v>0</v>
      </c>
      <c r="H72" s="76">
        <v>0</v>
      </c>
      <c r="I72" s="46"/>
      <c r="J72" s="46"/>
      <c r="K72" s="46"/>
      <c r="L72" s="46"/>
      <c r="M72" s="46"/>
      <c r="N72" s="46"/>
      <c r="O72" s="46"/>
    </row>
    <row r="73" spans="1:15" x14ac:dyDescent="0.2">
      <c r="A73" s="77" t="s">
        <v>341</v>
      </c>
      <c r="B73" s="78" t="s">
        <v>342</v>
      </c>
      <c r="C73" s="76">
        <f>+C74</f>
        <v>0</v>
      </c>
      <c r="D73" s="74"/>
      <c r="E73" s="74"/>
      <c r="F73" s="76">
        <f>+F74</f>
        <v>0</v>
      </c>
      <c r="G73" s="76">
        <v>0</v>
      </c>
      <c r="H73" s="76"/>
      <c r="I73" s="46"/>
      <c r="J73" s="46"/>
      <c r="K73" s="46"/>
      <c r="L73" s="46"/>
      <c r="M73" s="46"/>
      <c r="N73" s="46"/>
      <c r="O73" s="46"/>
    </row>
    <row r="74" spans="1:15" x14ac:dyDescent="0.2">
      <c r="A74" s="49" t="s">
        <v>343</v>
      </c>
      <c r="B74" s="47" t="s">
        <v>344</v>
      </c>
      <c r="C74" s="43"/>
      <c r="D74" s="74"/>
      <c r="E74" s="74"/>
      <c r="F74" s="43"/>
      <c r="G74" s="43"/>
      <c r="H74" s="76"/>
      <c r="I74" s="46"/>
      <c r="J74" s="46"/>
      <c r="K74" s="46"/>
      <c r="L74" s="46"/>
      <c r="M74" s="46"/>
      <c r="N74" s="46"/>
      <c r="O74" s="46"/>
    </row>
    <row r="75" spans="1:15" x14ac:dyDescent="0.2">
      <c r="A75" s="77" t="s">
        <v>345</v>
      </c>
      <c r="B75" s="78" t="s">
        <v>346</v>
      </c>
      <c r="C75" s="76">
        <f>+C76</f>
        <v>0</v>
      </c>
      <c r="D75" s="74"/>
      <c r="E75" s="74"/>
      <c r="F75" s="76">
        <f>+F76</f>
        <v>0</v>
      </c>
      <c r="G75" s="76">
        <v>0</v>
      </c>
      <c r="H75" s="76"/>
      <c r="I75" s="46"/>
      <c r="J75" s="46"/>
      <c r="K75" s="46"/>
      <c r="L75" s="46"/>
      <c r="M75" s="46"/>
      <c r="N75" s="46"/>
      <c r="O75" s="46"/>
    </row>
    <row r="76" spans="1:15" x14ac:dyDescent="0.2">
      <c r="A76" s="49" t="s">
        <v>347</v>
      </c>
      <c r="B76" s="47" t="s">
        <v>348</v>
      </c>
      <c r="C76" s="43"/>
      <c r="D76" s="74"/>
      <c r="E76" s="74"/>
      <c r="F76" s="43"/>
      <c r="G76" s="43"/>
      <c r="H76" s="76"/>
      <c r="I76" s="46"/>
      <c r="J76" s="46"/>
      <c r="K76" s="46"/>
      <c r="L76" s="46"/>
      <c r="M76" s="46"/>
      <c r="N76" s="46"/>
      <c r="O76" s="46"/>
    </row>
    <row r="77" spans="1:15" x14ac:dyDescent="0.2">
      <c r="A77" s="79" t="s">
        <v>349</v>
      </c>
      <c r="B77" s="80" t="s">
        <v>350</v>
      </c>
      <c r="C77" s="76">
        <f>+C78+C81+C85+C88</f>
        <v>339.31</v>
      </c>
      <c r="D77" s="44"/>
      <c r="E77" s="44"/>
      <c r="F77" s="76">
        <f>+F78+F81+F85+F88</f>
        <v>192.65</v>
      </c>
      <c r="G77" s="76">
        <f>+F77/C77*100</f>
        <v>56.776988594500608</v>
      </c>
      <c r="H77" s="76">
        <v>0</v>
      </c>
      <c r="I77" s="46"/>
      <c r="J77" s="46"/>
      <c r="K77" s="46"/>
      <c r="L77" s="46"/>
      <c r="M77" s="46"/>
      <c r="N77" s="46"/>
      <c r="O77" s="46"/>
    </row>
    <row r="78" spans="1:15" x14ac:dyDescent="0.2">
      <c r="A78" s="77" t="s">
        <v>351</v>
      </c>
      <c r="B78" s="78" t="s">
        <v>352</v>
      </c>
      <c r="C78" s="76">
        <f>+C79+C80</f>
        <v>339.31</v>
      </c>
      <c r="D78" s="74"/>
      <c r="E78" s="74"/>
      <c r="F78" s="76">
        <f>+F79+F80</f>
        <v>192.65</v>
      </c>
      <c r="G78" s="76">
        <f t="shared" ref="G78" si="2">+F78/C78*100</f>
        <v>56.776988594500608</v>
      </c>
      <c r="H78" s="76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353</v>
      </c>
      <c r="B79" s="47" t="s">
        <v>354</v>
      </c>
      <c r="C79" s="43">
        <v>339.31</v>
      </c>
      <c r="D79" s="74"/>
      <c r="E79" s="74"/>
      <c r="F79" s="43">
        <v>192.65</v>
      </c>
      <c r="G79" s="43">
        <f>+F79/C79*100</f>
        <v>56.776988594500608</v>
      </c>
      <c r="H79" s="76"/>
      <c r="I79" s="46"/>
      <c r="J79" s="46"/>
      <c r="K79" s="46"/>
      <c r="L79" s="46"/>
      <c r="M79" s="46"/>
      <c r="N79" s="46"/>
      <c r="O79" s="46"/>
    </row>
    <row r="80" spans="1:15" x14ac:dyDescent="0.2">
      <c r="A80" s="49" t="s">
        <v>355</v>
      </c>
      <c r="B80" s="47" t="s">
        <v>238</v>
      </c>
      <c r="C80" s="43"/>
      <c r="D80" s="74"/>
      <c r="E80" s="74"/>
      <c r="F80" s="43"/>
      <c r="G80" s="43"/>
      <c r="H80" s="76"/>
      <c r="I80" s="46"/>
      <c r="J80" s="46"/>
      <c r="K80" s="46"/>
      <c r="L80" s="46"/>
      <c r="M80" s="46"/>
      <c r="N80" s="46"/>
      <c r="O80" s="46"/>
    </row>
    <row r="81" spans="1:15" x14ac:dyDescent="0.2">
      <c r="A81" s="77" t="s">
        <v>356</v>
      </c>
      <c r="B81" s="78" t="s">
        <v>357</v>
      </c>
      <c r="C81" s="76">
        <f>+C82+C83+C84</f>
        <v>0</v>
      </c>
      <c r="D81" s="74"/>
      <c r="E81" s="74"/>
      <c r="F81" s="76">
        <f>+F82+F83+F84</f>
        <v>0</v>
      </c>
      <c r="G81" s="76">
        <v>0</v>
      </c>
      <c r="H81" s="76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358</v>
      </c>
      <c r="B82" s="47" t="s">
        <v>242</v>
      </c>
      <c r="C82" s="43"/>
      <c r="D82" s="74"/>
      <c r="E82" s="74"/>
      <c r="F82" s="43"/>
      <c r="G82" s="43"/>
      <c r="H82" s="76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359</v>
      </c>
      <c r="B83" s="47" t="s">
        <v>360</v>
      </c>
      <c r="C83" s="43"/>
      <c r="D83" s="74"/>
      <c r="E83" s="74"/>
      <c r="F83" s="43"/>
      <c r="G83" s="43"/>
      <c r="H83" s="76"/>
      <c r="I83" s="46"/>
      <c r="J83" s="46"/>
      <c r="K83" s="46"/>
      <c r="L83" s="46"/>
      <c r="M83" s="46"/>
      <c r="N83" s="46"/>
      <c r="O83" s="46"/>
    </row>
    <row r="84" spans="1:15" x14ac:dyDescent="0.2">
      <c r="A84" s="49" t="s">
        <v>361</v>
      </c>
      <c r="B84" s="47" t="s">
        <v>362</v>
      </c>
      <c r="C84" s="43"/>
      <c r="D84" s="74"/>
      <c r="E84" s="74"/>
      <c r="F84" s="43"/>
      <c r="G84" s="43"/>
      <c r="H84" s="76"/>
      <c r="I84" s="46"/>
      <c r="J84" s="46"/>
      <c r="K84" s="46"/>
      <c r="L84" s="46"/>
      <c r="M84" s="46"/>
      <c r="N84" s="46"/>
      <c r="O84" s="46"/>
    </row>
    <row r="85" spans="1:15" x14ac:dyDescent="0.2">
      <c r="A85" s="77" t="s">
        <v>363</v>
      </c>
      <c r="B85" s="78" t="s">
        <v>364</v>
      </c>
      <c r="C85" s="76">
        <f>+C86+C87</f>
        <v>0</v>
      </c>
      <c r="D85" s="74"/>
      <c r="E85" s="74"/>
      <c r="F85" s="76">
        <f>+F86+F87</f>
        <v>0</v>
      </c>
      <c r="G85" s="76">
        <v>0</v>
      </c>
      <c r="H85" s="76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365</v>
      </c>
      <c r="B86" s="47" t="s">
        <v>366</v>
      </c>
      <c r="C86" s="43"/>
      <c r="D86" s="74"/>
      <c r="E86" s="74"/>
      <c r="F86" s="43"/>
      <c r="G86" s="43"/>
      <c r="H86" s="76"/>
      <c r="I86" s="46"/>
      <c r="J86" s="46"/>
      <c r="K86" s="46"/>
      <c r="L86" s="46"/>
      <c r="M86" s="46"/>
      <c r="N86" s="46"/>
      <c r="O86" s="46"/>
    </row>
    <row r="87" spans="1:15" x14ac:dyDescent="0.2">
      <c r="A87" s="49" t="s">
        <v>367</v>
      </c>
      <c r="B87" s="47" t="s">
        <v>368</v>
      </c>
      <c r="C87" s="43"/>
      <c r="D87" s="74"/>
      <c r="E87" s="74"/>
      <c r="F87" s="43"/>
      <c r="G87" s="43"/>
      <c r="H87" s="76"/>
      <c r="I87" s="46"/>
      <c r="J87" s="46"/>
      <c r="K87" s="46"/>
      <c r="L87" s="46"/>
      <c r="M87" s="46"/>
      <c r="N87" s="46"/>
      <c r="O87" s="46"/>
    </row>
    <row r="88" spans="1:15" x14ac:dyDescent="0.2">
      <c r="A88" s="77" t="s">
        <v>369</v>
      </c>
      <c r="B88" s="78" t="s">
        <v>370</v>
      </c>
      <c r="C88" s="76">
        <f>+C89</f>
        <v>0</v>
      </c>
      <c r="D88" s="74"/>
      <c r="E88" s="74"/>
      <c r="F88" s="76">
        <f>+F89</f>
        <v>0</v>
      </c>
      <c r="G88" s="76">
        <v>0</v>
      </c>
      <c r="H88" s="76"/>
      <c r="I88" s="46"/>
      <c r="J88" s="46"/>
      <c r="K88" s="46"/>
      <c r="L88" s="46"/>
      <c r="M88" s="46"/>
      <c r="N88" s="46"/>
      <c r="O88" s="46"/>
    </row>
    <row r="89" spans="1:15" x14ac:dyDescent="0.2">
      <c r="A89" s="49" t="s">
        <v>371</v>
      </c>
      <c r="B89" s="47" t="s">
        <v>372</v>
      </c>
      <c r="C89" s="43"/>
      <c r="D89" s="74"/>
      <c r="E89" s="74"/>
      <c r="F89" s="43"/>
      <c r="G89" s="43"/>
      <c r="H89" s="76"/>
      <c r="I89" s="46"/>
      <c r="J89" s="46"/>
      <c r="K89" s="46"/>
      <c r="L89" s="46"/>
      <c r="M89" s="46"/>
      <c r="N89" s="46"/>
      <c r="O89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18" activePane="bottomRight" state="frozen"/>
      <selection pane="topRight" activeCell="C1" sqref="C1"/>
      <selection pane="bottomLeft" activeCell="A10" sqref="A10"/>
      <selection pane="bottomRight" activeCell="N128" sqref="N128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204" t="s">
        <v>0</v>
      </c>
      <c r="B1" s="204"/>
      <c r="C1" s="204"/>
      <c r="D1" s="204"/>
      <c r="E1" s="204"/>
      <c r="F1" s="204"/>
      <c r="G1" s="204"/>
      <c r="H1" s="204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5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204" t="s">
        <v>23</v>
      </c>
      <c r="B3" s="204"/>
      <c r="C3" s="204"/>
      <c r="D3" s="204"/>
      <c r="E3" s="204"/>
      <c r="F3" s="204"/>
      <c r="G3" s="204"/>
      <c r="H3" s="204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5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204" t="s">
        <v>24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5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203" t="s">
        <v>3</v>
      </c>
      <c r="B7" s="203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7"/>
      <c r="B9" s="98" t="s">
        <v>80</v>
      </c>
      <c r="C9" s="90">
        <f>+C10+C113</f>
        <v>5026503.8900000006</v>
      </c>
      <c r="D9" s="90">
        <f>+D10+D113</f>
        <v>11614435</v>
      </c>
      <c r="E9" s="90">
        <f>+E10+E113</f>
        <v>11614435</v>
      </c>
      <c r="F9" s="90">
        <f>+F10+F113</f>
        <v>5312650.95</v>
      </c>
      <c r="G9" s="90">
        <f t="shared" ref="G9:G63" si="0">+F9/C9*100</f>
        <v>105.69276511591438</v>
      </c>
      <c r="H9" s="90">
        <f>+F9/D9*100</f>
        <v>45.741794155290378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1" t="s">
        <v>81</v>
      </c>
      <c r="B10" s="92" t="s">
        <v>82</v>
      </c>
      <c r="C10" s="93">
        <f>+C11++C23+C56+C65+C73+C90+C98</f>
        <v>4627248.6100000003</v>
      </c>
      <c r="D10" s="94">
        <f>+D11++D23+D56+D65+D73+D90+D98</f>
        <v>10374862</v>
      </c>
      <c r="E10" s="94">
        <f>+E11++E23+E56+E65+E73+E90+E98</f>
        <v>10374862</v>
      </c>
      <c r="F10" s="93">
        <f>+F11++F23+F56+F65+F73+F90+F98</f>
        <v>5098208.13</v>
      </c>
      <c r="G10" s="93">
        <f>+F10/C10*100</f>
        <v>110.17796015935266</v>
      </c>
      <c r="H10" s="93">
        <f>+F10/D10*100</f>
        <v>49.140009091205258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9" t="s">
        <v>83</v>
      </c>
      <c r="B11" s="80" t="s">
        <v>84</v>
      </c>
      <c r="C11" s="76">
        <f>+C12+C17+C19</f>
        <v>3281801.9499999997</v>
      </c>
      <c r="D11" s="44">
        <v>6991273</v>
      </c>
      <c r="E11" s="44">
        <v>6991273</v>
      </c>
      <c r="F11" s="76">
        <f>+F12+F17+F19</f>
        <v>3385715.3699999996</v>
      </c>
      <c r="G11" s="76">
        <f t="shared" si="0"/>
        <v>103.16635255823405</v>
      </c>
      <c r="H11" s="76">
        <f>+F11/D11*100</f>
        <v>48.427737981337586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7" t="s">
        <v>85</v>
      </c>
      <c r="B12" s="78" t="s">
        <v>86</v>
      </c>
      <c r="C12" s="76">
        <f>SUM(C13:C16)</f>
        <v>2691016.07</v>
      </c>
      <c r="D12" s="74"/>
      <c r="E12" s="74"/>
      <c r="F12" s="76">
        <f>SUM(F13:F16)</f>
        <v>2786187.19</v>
      </c>
      <c r="G12" s="76">
        <f t="shared" si="0"/>
        <v>103.53662399347915</v>
      </c>
      <c r="H12" s="76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2691016.07</v>
      </c>
      <c r="D13" s="73"/>
      <c r="E13" s="73"/>
      <c r="F13" s="43">
        <v>2776372.63</v>
      </c>
      <c r="G13" s="43">
        <f t="shared" si="0"/>
        <v>103.17190822275543</v>
      </c>
      <c r="H13" s="76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3"/>
      <c r="E14" s="73"/>
      <c r="F14" s="43"/>
      <c r="G14" s="43"/>
      <c r="H14" s="76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3"/>
      <c r="E15" s="73"/>
      <c r="F15" s="43"/>
      <c r="G15" s="43"/>
      <c r="H15" s="76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/>
      <c r="D16" s="73"/>
      <c r="E16" s="73"/>
      <c r="F16" s="43">
        <v>9814.56</v>
      </c>
      <c r="G16" s="43"/>
      <c r="H16" s="76"/>
      <c r="I16" s="45"/>
      <c r="J16" s="45"/>
      <c r="K16" s="45"/>
      <c r="L16" s="45"/>
      <c r="M16" s="46"/>
      <c r="N16" s="46"/>
      <c r="O16" s="46"/>
    </row>
    <row r="17" spans="1:15" x14ac:dyDescent="0.2">
      <c r="A17" s="77" t="s">
        <v>91</v>
      </c>
      <c r="B17" s="78" t="s">
        <v>92</v>
      </c>
      <c r="C17" s="76">
        <f>+C18</f>
        <v>130349.04</v>
      </c>
      <c r="D17" s="74"/>
      <c r="E17" s="74"/>
      <c r="F17" s="76">
        <f>+F18</f>
        <v>126273.76</v>
      </c>
      <c r="G17" s="76">
        <f t="shared" si="0"/>
        <v>96.873563472350853</v>
      </c>
      <c r="H17" s="76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130349.04</v>
      </c>
      <c r="D18" s="73"/>
      <c r="E18" s="73"/>
      <c r="F18" s="43">
        <v>126273.76</v>
      </c>
      <c r="G18" s="43">
        <f t="shared" si="0"/>
        <v>96.873563472350853</v>
      </c>
      <c r="H18" s="76"/>
      <c r="I18" s="45"/>
      <c r="J18" s="45"/>
      <c r="K18" s="45"/>
      <c r="L18" s="45"/>
      <c r="M18" s="46"/>
      <c r="N18" s="46"/>
      <c r="O18" s="46"/>
    </row>
    <row r="19" spans="1:15" x14ac:dyDescent="0.2">
      <c r="A19" s="77" t="s">
        <v>94</v>
      </c>
      <c r="B19" s="78" t="s">
        <v>95</v>
      </c>
      <c r="C19" s="76">
        <f>SUM(C20:C22)</f>
        <v>460436.83999999997</v>
      </c>
      <c r="D19" s="74"/>
      <c r="E19" s="74"/>
      <c r="F19" s="76">
        <f>SUM(F20:F22)</f>
        <v>473254.42</v>
      </c>
      <c r="G19" s="76">
        <f t="shared" si="0"/>
        <v>102.78378680559098</v>
      </c>
      <c r="H19" s="76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>
        <v>15496.73</v>
      </c>
      <c r="D20" s="73"/>
      <c r="E20" s="73"/>
      <c r="F20" s="43">
        <v>16573.169999999998</v>
      </c>
      <c r="G20" s="43">
        <f t="shared" si="0"/>
        <v>106.94623962603723</v>
      </c>
      <c r="H20" s="76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444940.11</v>
      </c>
      <c r="D21" s="73"/>
      <c r="E21" s="73"/>
      <c r="F21" s="43">
        <v>456681.25</v>
      </c>
      <c r="G21" s="43">
        <f t="shared" si="0"/>
        <v>102.63881356976337</v>
      </c>
      <c r="H21" s="76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3"/>
      <c r="E22" s="73"/>
      <c r="F22" s="43"/>
      <c r="G22" s="43"/>
      <c r="H22" s="76"/>
      <c r="I22" s="45"/>
      <c r="J22" s="45"/>
      <c r="K22" s="45"/>
      <c r="L22" s="45"/>
      <c r="M22" s="46"/>
      <c r="N22" s="46"/>
      <c r="O22" s="46"/>
    </row>
    <row r="23" spans="1:15" x14ac:dyDescent="0.2">
      <c r="A23" s="79" t="s">
        <v>98</v>
      </c>
      <c r="B23" s="80" t="s">
        <v>99</v>
      </c>
      <c r="C23" s="76">
        <f>+C24+C29+C36+C46+C48</f>
        <v>1179366.8800000001</v>
      </c>
      <c r="D23" s="44">
        <v>3357204</v>
      </c>
      <c r="E23" s="44">
        <v>3357204</v>
      </c>
      <c r="F23" s="76">
        <f>+F24+F29+F36+F46+F48</f>
        <v>1286311.6499999999</v>
      </c>
      <c r="G23" s="76">
        <f t="shared" si="0"/>
        <v>109.06798145798359</v>
      </c>
      <c r="H23" s="76">
        <f>+F23/D23*100</f>
        <v>38.314968348661559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7" t="s">
        <v>100</v>
      </c>
      <c r="B24" s="78" t="s">
        <v>101</v>
      </c>
      <c r="C24" s="76">
        <f>SUM(C25:C28)</f>
        <v>370493.41000000003</v>
      </c>
      <c r="D24" s="74"/>
      <c r="E24" s="74"/>
      <c r="F24" s="76">
        <f>SUM(F25:F28)</f>
        <v>340883.74</v>
      </c>
      <c r="G24" s="76">
        <f t="shared" si="0"/>
        <v>92.008044083699076</v>
      </c>
      <c r="H24" s="76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111476.76</v>
      </c>
      <c r="D25" s="73"/>
      <c r="E25" s="73"/>
      <c r="F25" s="43">
        <v>118679.43</v>
      </c>
      <c r="G25" s="43">
        <f t="shared" si="0"/>
        <v>106.46114042065808</v>
      </c>
      <c r="H25" s="76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207039.89</v>
      </c>
      <c r="D26" s="73"/>
      <c r="E26" s="73"/>
      <c r="F26" s="43">
        <v>204151.57</v>
      </c>
      <c r="G26" s="43">
        <f t="shared" si="0"/>
        <v>98.604945162982844</v>
      </c>
      <c r="H26" s="76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50308.05</v>
      </c>
      <c r="D27" s="73"/>
      <c r="E27" s="73"/>
      <c r="F27" s="43">
        <v>15924.48</v>
      </c>
      <c r="G27" s="43">
        <f t="shared" si="0"/>
        <v>31.653940075196711</v>
      </c>
      <c r="H27" s="76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1668.71</v>
      </c>
      <c r="D28" s="73"/>
      <c r="E28" s="73"/>
      <c r="F28" s="43">
        <v>2128.2600000000002</v>
      </c>
      <c r="G28" s="43">
        <f t="shared" si="0"/>
        <v>127.53923689556605</v>
      </c>
      <c r="H28" s="76"/>
      <c r="I28" s="46"/>
      <c r="J28" s="46"/>
      <c r="K28" s="46"/>
      <c r="L28" s="46"/>
      <c r="M28" s="46"/>
      <c r="N28" s="46"/>
      <c r="O28" s="46"/>
    </row>
    <row r="29" spans="1:15" x14ac:dyDescent="0.2">
      <c r="A29" s="77" t="s">
        <v>110</v>
      </c>
      <c r="B29" s="78" t="s">
        <v>111</v>
      </c>
      <c r="C29" s="76">
        <f>SUM(C30:C35)</f>
        <v>317624.58</v>
      </c>
      <c r="D29" s="74"/>
      <c r="E29" s="74"/>
      <c r="F29" s="76">
        <f>SUM(F30:F35)</f>
        <v>357942.83999999997</v>
      </c>
      <c r="G29" s="76">
        <f t="shared" si="0"/>
        <v>112.69368384524898</v>
      </c>
      <c r="H29" s="76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21990.92</v>
      </c>
      <c r="D30" s="73"/>
      <c r="E30" s="73"/>
      <c r="F30" s="43">
        <v>14597.28</v>
      </c>
      <c r="G30" s="43">
        <f t="shared" si="0"/>
        <v>66.378669014302275</v>
      </c>
      <c r="H30" s="76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86854.82</v>
      </c>
      <c r="D31" s="73"/>
      <c r="E31" s="73"/>
      <c r="F31" s="43">
        <v>85706.77</v>
      </c>
      <c r="G31" s="43">
        <f t="shared" si="0"/>
        <v>98.678196558348745</v>
      </c>
      <c r="H31" s="76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93423.42</v>
      </c>
      <c r="D32" s="73"/>
      <c r="E32" s="73"/>
      <c r="F32" s="43">
        <v>137127.49</v>
      </c>
      <c r="G32" s="43">
        <f t="shared" si="0"/>
        <v>146.78063594760283</v>
      </c>
      <c r="H32" s="76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93570.17</v>
      </c>
      <c r="D33" s="73"/>
      <c r="E33" s="73"/>
      <c r="F33" s="43">
        <v>85743.95</v>
      </c>
      <c r="G33" s="43">
        <f t="shared" si="0"/>
        <v>91.635988264208549</v>
      </c>
      <c r="H33" s="76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17008.75</v>
      </c>
      <c r="D34" s="73"/>
      <c r="E34" s="73"/>
      <c r="F34" s="43">
        <v>21775.06</v>
      </c>
      <c r="G34" s="43">
        <f t="shared" si="0"/>
        <v>128.02269420151393</v>
      </c>
      <c r="H34" s="76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4776.5</v>
      </c>
      <c r="D35" s="73"/>
      <c r="E35" s="73"/>
      <c r="F35" s="43">
        <v>12992.29</v>
      </c>
      <c r="G35" s="43">
        <f t="shared" si="0"/>
        <v>272.00439652465195</v>
      </c>
      <c r="H35" s="76"/>
      <c r="I35" s="46"/>
      <c r="J35" s="46"/>
      <c r="K35" s="46"/>
      <c r="L35" s="46"/>
      <c r="M35" s="46"/>
      <c r="N35" s="46"/>
      <c r="O35" s="46"/>
    </row>
    <row r="36" spans="1:15" x14ac:dyDescent="0.2">
      <c r="A36" s="77" t="s">
        <v>122</v>
      </c>
      <c r="B36" s="78" t="s">
        <v>123</v>
      </c>
      <c r="C36" s="76">
        <f>SUM(C37:C45)</f>
        <v>387780.17000000004</v>
      </c>
      <c r="D36" s="74"/>
      <c r="E36" s="74"/>
      <c r="F36" s="76">
        <f>SUM(F37:F45)</f>
        <v>486102.59000000008</v>
      </c>
      <c r="G36" s="76">
        <f t="shared" si="0"/>
        <v>125.35519544488312</v>
      </c>
      <c r="H36" s="76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8887.65</v>
      </c>
      <c r="D37" s="73"/>
      <c r="E37" s="73"/>
      <c r="F37" s="43">
        <v>27593.06</v>
      </c>
      <c r="G37" s="43">
        <f t="shared" si="0"/>
        <v>310.46519608670462</v>
      </c>
      <c r="H37" s="76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124258.33</v>
      </c>
      <c r="D38" s="73"/>
      <c r="E38" s="73"/>
      <c r="F38" s="43">
        <v>145413.82</v>
      </c>
      <c r="G38" s="43">
        <f t="shared" si="0"/>
        <v>117.02540988600121</v>
      </c>
      <c r="H38" s="76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8270.7900000000009</v>
      </c>
      <c r="D39" s="73"/>
      <c r="E39" s="73"/>
      <c r="F39" s="43">
        <v>10295.48</v>
      </c>
      <c r="G39" s="43">
        <f t="shared" si="0"/>
        <v>124.48000735117199</v>
      </c>
      <c r="H39" s="76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30793.48</v>
      </c>
      <c r="D40" s="73"/>
      <c r="E40" s="73"/>
      <c r="F40" s="43">
        <v>25584.42</v>
      </c>
      <c r="G40" s="43">
        <f t="shared" si="0"/>
        <v>83.083886588979212</v>
      </c>
      <c r="H40" s="76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44032.83</v>
      </c>
      <c r="D41" s="73"/>
      <c r="E41" s="73"/>
      <c r="F41" s="43">
        <v>61178.17</v>
      </c>
      <c r="G41" s="43">
        <f t="shared" si="0"/>
        <v>138.93762903724334</v>
      </c>
      <c r="H41" s="76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1863.14</v>
      </c>
      <c r="D42" s="73"/>
      <c r="E42" s="73"/>
      <c r="F42" s="43">
        <v>2095.33</v>
      </c>
      <c r="G42" s="43">
        <f t="shared" si="0"/>
        <v>112.4622948356001</v>
      </c>
      <c r="H42" s="76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109227.67</v>
      </c>
      <c r="D43" s="73"/>
      <c r="E43" s="73"/>
      <c r="F43" s="43">
        <v>172508.04</v>
      </c>
      <c r="G43" s="43">
        <f t="shared" si="0"/>
        <v>157.93437688453849</v>
      </c>
      <c r="H43" s="76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6941.84</v>
      </c>
      <c r="D44" s="73"/>
      <c r="E44" s="73"/>
      <c r="F44" s="43">
        <v>10814.39</v>
      </c>
      <c r="G44" s="43">
        <f t="shared" si="0"/>
        <v>155.78564184711834</v>
      </c>
      <c r="H44" s="76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53504.44</v>
      </c>
      <c r="D45" s="73"/>
      <c r="E45" s="73"/>
      <c r="F45" s="43">
        <v>30619.88</v>
      </c>
      <c r="G45" s="43">
        <f t="shared" si="0"/>
        <v>57.228671115892439</v>
      </c>
      <c r="H45" s="76"/>
      <c r="I45" s="46"/>
      <c r="J45" s="46"/>
      <c r="K45" s="46"/>
      <c r="L45" s="46"/>
      <c r="M45" s="46"/>
      <c r="N45" s="46"/>
      <c r="O45" s="46"/>
    </row>
    <row r="46" spans="1:15" x14ac:dyDescent="0.2">
      <c r="A46" s="77" t="s">
        <v>142</v>
      </c>
      <c r="B46" s="78" t="s">
        <v>143</v>
      </c>
      <c r="C46" s="76">
        <f>+C47</f>
        <v>2629.27</v>
      </c>
      <c r="D46" s="74"/>
      <c r="E46" s="74"/>
      <c r="F46" s="76">
        <f>+F47</f>
        <v>2499.1</v>
      </c>
      <c r="G46" s="76">
        <f t="shared" si="0"/>
        <v>95.049196164714928</v>
      </c>
      <c r="H46" s="76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2629.27</v>
      </c>
      <c r="D47" s="73"/>
      <c r="E47" s="73"/>
      <c r="F47" s="43">
        <v>2499.1</v>
      </c>
      <c r="G47" s="43">
        <f t="shared" si="0"/>
        <v>95.049196164714928</v>
      </c>
      <c r="H47" s="76"/>
      <c r="I47" s="46"/>
      <c r="J47" s="46"/>
      <c r="K47" s="46"/>
      <c r="L47" s="46"/>
      <c r="M47" s="46"/>
      <c r="N47" s="46"/>
      <c r="O47" s="46"/>
    </row>
    <row r="48" spans="1:15" x14ac:dyDescent="0.2">
      <c r="A48" s="77" t="s">
        <v>145</v>
      </c>
      <c r="B48" s="78" t="s">
        <v>146</v>
      </c>
      <c r="C48" s="76">
        <f>SUM(C49:C55)</f>
        <v>100839.45000000001</v>
      </c>
      <c r="D48" s="74"/>
      <c r="E48" s="74"/>
      <c r="F48" s="76">
        <f>SUM(F49:F55)</f>
        <v>98883.38</v>
      </c>
      <c r="G48" s="76">
        <f t="shared" si="0"/>
        <v>98.060213537459788</v>
      </c>
      <c r="H48" s="76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>
        <v>11928.26</v>
      </c>
      <c r="D49" s="73"/>
      <c r="E49" s="73"/>
      <c r="F49" s="43">
        <v>9924.15</v>
      </c>
      <c r="G49" s="43">
        <f t="shared" si="0"/>
        <v>83.198639198005409</v>
      </c>
      <c r="H49" s="76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17110.259999999998</v>
      </c>
      <c r="D50" s="73"/>
      <c r="E50" s="73"/>
      <c r="F50" s="43">
        <v>16959.43</v>
      </c>
      <c r="G50" s="43">
        <f t="shared" si="0"/>
        <v>99.118482127098019</v>
      </c>
      <c r="H50" s="76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13046.4</v>
      </c>
      <c r="D51" s="73"/>
      <c r="E51" s="73"/>
      <c r="F51" s="43">
        <v>24443.96</v>
      </c>
      <c r="G51" s="43">
        <f t="shared" si="0"/>
        <v>187.36172430708854</v>
      </c>
      <c r="H51" s="76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13526.27</v>
      </c>
      <c r="D52" s="73"/>
      <c r="E52" s="73"/>
      <c r="F52" s="43">
        <v>8059.31</v>
      </c>
      <c r="G52" s="43">
        <f t="shared" si="0"/>
        <v>59.582649170835708</v>
      </c>
      <c r="H52" s="76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3296.09</v>
      </c>
      <c r="D53" s="73"/>
      <c r="E53" s="73"/>
      <c r="F53" s="43">
        <v>12514.42</v>
      </c>
      <c r="G53" s="43">
        <f t="shared" si="0"/>
        <v>379.67470548437694</v>
      </c>
      <c r="H53" s="76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7154.57</v>
      </c>
      <c r="D54" s="73"/>
      <c r="E54" s="73"/>
      <c r="F54" s="43"/>
      <c r="G54" s="43">
        <f t="shared" si="0"/>
        <v>0</v>
      </c>
      <c r="H54" s="76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34777.599999999999</v>
      </c>
      <c r="D55" s="73"/>
      <c r="E55" s="73"/>
      <c r="F55" s="43">
        <v>26982.11</v>
      </c>
      <c r="G55" s="43">
        <f t="shared" si="0"/>
        <v>77.584738452337149</v>
      </c>
      <c r="H55" s="76"/>
      <c r="I55" s="46"/>
      <c r="J55" s="46"/>
      <c r="K55" s="46"/>
      <c r="L55" s="46"/>
      <c r="M55" s="46"/>
      <c r="N55" s="46"/>
      <c r="O55" s="46"/>
    </row>
    <row r="56" spans="1:15" x14ac:dyDescent="0.2">
      <c r="A56" s="79" t="s">
        <v>160</v>
      </c>
      <c r="B56" s="80" t="s">
        <v>161</v>
      </c>
      <c r="C56" s="76">
        <f>+C57+C60</f>
        <v>17914.13</v>
      </c>
      <c r="D56" s="44">
        <v>20000</v>
      </c>
      <c r="E56" s="44">
        <v>20000</v>
      </c>
      <c r="F56" s="76">
        <f>+F57+F60</f>
        <v>5132.8200000000006</v>
      </c>
      <c r="G56" s="76">
        <f t="shared" si="0"/>
        <v>28.652354314722515</v>
      </c>
      <c r="H56" s="76">
        <f>+F56/D56*100</f>
        <v>25.664100000000001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7" t="s">
        <v>383</v>
      </c>
      <c r="B57" s="78" t="s">
        <v>384</v>
      </c>
      <c r="C57" s="76">
        <f>+C58+C59</f>
        <v>0</v>
      </c>
      <c r="D57" s="74"/>
      <c r="E57" s="74"/>
      <c r="F57" s="76">
        <f>+F58+F59</f>
        <v>0</v>
      </c>
      <c r="G57" s="76">
        <v>0</v>
      </c>
      <c r="H57" s="76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3"/>
      <c r="E58" s="73"/>
      <c r="F58" s="43"/>
      <c r="G58" s="43"/>
      <c r="H58" s="76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3"/>
      <c r="E59" s="73"/>
      <c r="F59" s="43"/>
      <c r="G59" s="43"/>
      <c r="H59" s="76"/>
      <c r="I59" s="46"/>
      <c r="J59" s="46"/>
      <c r="K59" s="46"/>
      <c r="L59" s="46"/>
      <c r="M59" s="46"/>
      <c r="N59" s="46"/>
      <c r="O59" s="46"/>
    </row>
    <row r="60" spans="1:15" x14ac:dyDescent="0.2">
      <c r="A60" s="77" t="s">
        <v>162</v>
      </c>
      <c r="B60" s="78" t="s">
        <v>163</v>
      </c>
      <c r="C60" s="76">
        <f>SUM(C61:C64)</f>
        <v>17914.13</v>
      </c>
      <c r="D60" s="74"/>
      <c r="E60" s="74"/>
      <c r="F60" s="76">
        <f>SUM(F61:F64)</f>
        <v>5132.8200000000006</v>
      </c>
      <c r="G60" s="76">
        <f t="shared" si="0"/>
        <v>28.652354314722515</v>
      </c>
      <c r="H60" s="76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5833.28</v>
      </c>
      <c r="D61" s="73"/>
      <c r="E61" s="73"/>
      <c r="F61" s="43">
        <v>5125.0600000000004</v>
      </c>
      <c r="G61" s="43">
        <f t="shared" si="0"/>
        <v>87.858974710625944</v>
      </c>
      <c r="H61" s="76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/>
      <c r="D62" s="73"/>
      <c r="E62" s="73"/>
      <c r="F62" s="43"/>
      <c r="G62" s="43"/>
      <c r="H62" s="76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12080.85</v>
      </c>
      <c r="D63" s="73"/>
      <c r="E63" s="73"/>
      <c r="F63" s="43">
        <v>7.22</v>
      </c>
      <c r="G63" s="43">
        <f t="shared" si="0"/>
        <v>5.9764006671715976E-2</v>
      </c>
      <c r="H63" s="76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3"/>
      <c r="E64" s="73"/>
      <c r="F64" s="43">
        <v>0.54</v>
      </c>
      <c r="G64" s="43"/>
      <c r="H64" s="76"/>
      <c r="I64" s="46"/>
      <c r="J64" s="46"/>
      <c r="K64" s="46"/>
      <c r="L64" s="46"/>
      <c r="M64" s="46"/>
      <c r="N64" s="46"/>
      <c r="O64" s="46"/>
    </row>
    <row r="65" spans="1:15" x14ac:dyDescent="0.2">
      <c r="A65" s="79" t="s">
        <v>166</v>
      </c>
      <c r="B65" s="80" t="s">
        <v>167</v>
      </c>
      <c r="C65" s="76">
        <f>+C66+C68+C71</f>
        <v>0</v>
      </c>
      <c r="D65" s="44"/>
      <c r="E65" s="44"/>
      <c r="F65" s="76">
        <f>+F66+F68+F71</f>
        <v>0</v>
      </c>
      <c r="G65" s="76">
        <v>0</v>
      </c>
      <c r="H65" s="76">
        <v>0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7" t="s">
        <v>395</v>
      </c>
      <c r="B66" s="78" t="s">
        <v>396</v>
      </c>
      <c r="C66" s="76">
        <f>+C67</f>
        <v>0</v>
      </c>
      <c r="D66" s="74"/>
      <c r="E66" s="74"/>
      <c r="F66" s="76">
        <f>+F67</f>
        <v>0</v>
      </c>
      <c r="G66" s="76">
        <v>0</v>
      </c>
      <c r="H66" s="76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3"/>
      <c r="E67" s="73"/>
      <c r="F67" s="43"/>
      <c r="G67" s="48"/>
      <c r="H67" s="76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7" t="s">
        <v>168</v>
      </c>
      <c r="B68" s="78" t="s">
        <v>169</v>
      </c>
      <c r="C68" s="76">
        <f>+C69+C70</f>
        <v>0</v>
      </c>
      <c r="D68" s="74"/>
      <c r="E68" s="74"/>
      <c r="F68" s="76">
        <f>+F69+F70</f>
        <v>0</v>
      </c>
      <c r="G68" s="76">
        <v>0</v>
      </c>
      <c r="H68" s="76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3"/>
      <c r="E69" s="73"/>
      <c r="F69" s="43"/>
      <c r="G69" s="48"/>
      <c r="H69" s="76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3"/>
      <c r="E70" s="73"/>
      <c r="F70" s="43"/>
      <c r="G70" s="43"/>
      <c r="H70" s="76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7" t="s">
        <v>172</v>
      </c>
      <c r="B71" s="78" t="s">
        <v>173</v>
      </c>
      <c r="C71" s="76">
        <f>+C72</f>
        <v>0</v>
      </c>
      <c r="D71" s="74"/>
      <c r="E71" s="74"/>
      <c r="F71" s="76">
        <f>+F72</f>
        <v>0</v>
      </c>
      <c r="G71" s="76">
        <v>0</v>
      </c>
      <c r="H71" s="76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3"/>
      <c r="E72" s="73"/>
      <c r="F72" s="43"/>
      <c r="G72" s="43"/>
      <c r="H72" s="76"/>
      <c r="I72" s="46"/>
      <c r="J72" s="46"/>
      <c r="K72" s="46"/>
      <c r="L72" s="46"/>
      <c r="M72" s="46"/>
      <c r="N72" s="46"/>
      <c r="O72" s="46"/>
    </row>
    <row r="73" spans="1:15" x14ac:dyDescent="0.2">
      <c r="A73" s="79" t="s">
        <v>175</v>
      </c>
      <c r="B73" s="80" t="s">
        <v>176</v>
      </c>
      <c r="C73" s="76">
        <f>+C74+C76+C78+C80+C83+C85</f>
        <v>28242.12</v>
      </c>
      <c r="D73" s="44"/>
      <c r="E73" s="44"/>
      <c r="F73" s="76">
        <f>+F74+F76+F78+F80+F83+F85</f>
        <v>166403</v>
      </c>
      <c r="G73" s="76">
        <f t="shared" ref="G73:G131" si="1">+F73/C73*100</f>
        <v>589.20151886614747</v>
      </c>
      <c r="H73" s="76">
        <v>0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7" t="s">
        <v>177</v>
      </c>
      <c r="B74" s="78" t="s">
        <v>178</v>
      </c>
      <c r="C74" s="76">
        <f>+C75</f>
        <v>0</v>
      </c>
      <c r="D74" s="74"/>
      <c r="E74" s="74"/>
      <c r="F74" s="76">
        <f>+F75</f>
        <v>0</v>
      </c>
      <c r="G74" s="76">
        <v>0</v>
      </c>
      <c r="H74" s="76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3"/>
      <c r="E75" s="73"/>
      <c r="F75" s="48"/>
      <c r="G75" s="43"/>
      <c r="H75" s="76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7" t="s">
        <v>401</v>
      </c>
      <c r="B76" s="78" t="s">
        <v>402</v>
      </c>
      <c r="C76" s="76">
        <f>+C77</f>
        <v>0</v>
      </c>
      <c r="D76" s="74"/>
      <c r="E76" s="74"/>
      <c r="F76" s="76">
        <f>+F77</f>
        <v>0</v>
      </c>
      <c r="G76" s="76">
        <v>0</v>
      </c>
      <c r="H76" s="76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3"/>
      <c r="E77" s="73"/>
      <c r="F77" s="48"/>
      <c r="G77" s="43"/>
      <c r="H77" s="76"/>
      <c r="I77" s="46"/>
      <c r="J77" s="46"/>
      <c r="K77" s="46"/>
      <c r="L77" s="46"/>
      <c r="M77" s="46"/>
      <c r="N77" s="46"/>
      <c r="O77" s="46"/>
    </row>
    <row r="78" spans="1:15" x14ac:dyDescent="0.2">
      <c r="A78" s="77" t="s">
        <v>181</v>
      </c>
      <c r="B78" s="78" t="s">
        <v>182</v>
      </c>
      <c r="C78" s="76">
        <f>+C79</f>
        <v>0</v>
      </c>
      <c r="D78" s="74"/>
      <c r="E78" s="74"/>
      <c r="F78" s="76">
        <f>+F79</f>
        <v>0</v>
      </c>
      <c r="G78" s="76">
        <v>0</v>
      </c>
      <c r="H78" s="76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3"/>
      <c r="E79" s="73"/>
      <c r="F79" s="48"/>
      <c r="G79" s="43"/>
      <c r="H79" s="76"/>
      <c r="I79" s="46"/>
      <c r="J79" s="46"/>
      <c r="K79" s="46"/>
      <c r="L79" s="46"/>
      <c r="M79" s="46"/>
      <c r="N79" s="46"/>
      <c r="O79" s="46"/>
    </row>
    <row r="80" spans="1:15" x14ac:dyDescent="0.2">
      <c r="A80" s="77" t="s">
        <v>185</v>
      </c>
      <c r="B80" s="78" t="s">
        <v>186</v>
      </c>
      <c r="C80" s="76">
        <f>+C81+C82</f>
        <v>0</v>
      </c>
      <c r="D80" s="74"/>
      <c r="E80" s="74"/>
      <c r="F80" s="76">
        <f>+F81+F82</f>
        <v>0</v>
      </c>
      <c r="G80" s="76">
        <v>0</v>
      </c>
      <c r="H80" s="76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3"/>
      <c r="E81" s="73"/>
      <c r="F81" s="43"/>
      <c r="G81" s="43"/>
      <c r="H81" s="76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3"/>
      <c r="E82" s="73"/>
      <c r="F82" s="48"/>
      <c r="G82" s="43"/>
      <c r="H82" s="76"/>
      <c r="I82" s="46"/>
      <c r="J82" s="46"/>
      <c r="K82" s="46"/>
      <c r="L82" s="46"/>
      <c r="M82" s="46"/>
      <c r="N82" s="46"/>
      <c r="O82" s="46"/>
    </row>
    <row r="83" spans="1:15" x14ac:dyDescent="0.2">
      <c r="A83" s="77" t="s">
        <v>191</v>
      </c>
      <c r="B83" s="78" t="s">
        <v>192</v>
      </c>
      <c r="C83" s="76">
        <f>+C84</f>
        <v>0</v>
      </c>
      <c r="D83" s="74"/>
      <c r="E83" s="74"/>
      <c r="F83" s="76">
        <f>+F84</f>
        <v>0</v>
      </c>
      <c r="G83" s="76">
        <v>0</v>
      </c>
      <c r="H83" s="76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3"/>
      <c r="E84" s="73"/>
      <c r="F84" s="43"/>
      <c r="G84" s="43"/>
      <c r="H84" s="76"/>
      <c r="I84" s="46"/>
      <c r="J84" s="46"/>
      <c r="K84" s="46"/>
      <c r="L84" s="46"/>
      <c r="M84" s="46"/>
      <c r="N84" s="46"/>
      <c r="O84" s="46"/>
    </row>
    <row r="85" spans="1:15" x14ac:dyDescent="0.2">
      <c r="A85" s="77" t="s">
        <v>195</v>
      </c>
      <c r="B85" s="78" t="s">
        <v>196</v>
      </c>
      <c r="C85" s="76">
        <f>SUM(C86:C89)</f>
        <v>28242.12</v>
      </c>
      <c r="D85" s="74"/>
      <c r="E85" s="74"/>
      <c r="F85" s="76">
        <f>SUM(F86:F89)</f>
        <v>166403</v>
      </c>
      <c r="G85" s="76">
        <f t="shared" si="1"/>
        <v>589.20151886614747</v>
      </c>
      <c r="H85" s="76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>
        <v>28242.12</v>
      </c>
      <c r="D86" s="73"/>
      <c r="E86" s="73"/>
      <c r="F86" s="43">
        <v>166403</v>
      </c>
      <c r="G86" s="43">
        <f t="shared" si="1"/>
        <v>589.20151886614747</v>
      </c>
      <c r="H86" s="76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3"/>
      <c r="E87" s="73"/>
      <c r="F87" s="43"/>
      <c r="G87" s="43"/>
      <c r="H87" s="76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74"/>
      <c r="E88" s="74"/>
      <c r="F88" s="43"/>
      <c r="G88" s="43"/>
      <c r="H88" s="76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4"/>
      <c r="E89" s="74"/>
      <c r="F89" s="43"/>
      <c r="G89" s="43"/>
      <c r="H89" s="76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9" t="s">
        <v>203</v>
      </c>
      <c r="B90" s="80" t="s">
        <v>204</v>
      </c>
      <c r="C90" s="76">
        <f>+C91+C94</f>
        <v>41550</v>
      </c>
      <c r="D90" s="44">
        <v>6385</v>
      </c>
      <c r="E90" s="44">
        <v>6385</v>
      </c>
      <c r="F90" s="76">
        <f>+F91+F94</f>
        <v>1653.09</v>
      </c>
      <c r="G90" s="76">
        <f t="shared" si="1"/>
        <v>3.9785559566787003</v>
      </c>
      <c r="H90" s="76">
        <f>+F90/D90*100</f>
        <v>25.890211433046201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7" t="s">
        <v>406</v>
      </c>
      <c r="B91" s="78" t="s">
        <v>407</v>
      </c>
      <c r="C91" s="76">
        <f>+C92+C93</f>
        <v>0</v>
      </c>
      <c r="D91" s="74"/>
      <c r="E91" s="74"/>
      <c r="F91" s="76">
        <f>+F92+F93</f>
        <v>0</v>
      </c>
      <c r="G91" s="76">
        <v>0</v>
      </c>
      <c r="H91" s="76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4"/>
      <c r="E92" s="74"/>
      <c r="F92" s="43"/>
      <c r="G92" s="43"/>
      <c r="H92" s="76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4"/>
      <c r="E93" s="74"/>
      <c r="F93" s="43"/>
      <c r="G93" s="43"/>
      <c r="H93" s="76"/>
      <c r="I93" s="46"/>
      <c r="J93" s="46"/>
      <c r="K93" s="46"/>
      <c r="L93" s="46"/>
      <c r="M93" s="46"/>
      <c r="N93" s="46"/>
      <c r="O93" s="46"/>
    </row>
    <row r="94" spans="1:15" x14ac:dyDescent="0.2">
      <c r="A94" s="77" t="s">
        <v>205</v>
      </c>
      <c r="B94" s="78" t="s">
        <v>206</v>
      </c>
      <c r="C94" s="76">
        <f>SUM(C95:C97)</f>
        <v>41550</v>
      </c>
      <c r="D94" s="74"/>
      <c r="E94" s="74"/>
      <c r="F94" s="76">
        <f>SUM(F95:F97)</f>
        <v>1653.09</v>
      </c>
      <c r="G94" s="76">
        <f t="shared" si="1"/>
        <v>3.9785559566787003</v>
      </c>
      <c r="H94" s="76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1550</v>
      </c>
      <c r="D95" s="74"/>
      <c r="E95" s="74"/>
      <c r="F95" s="43">
        <v>1653.09</v>
      </c>
      <c r="G95" s="43">
        <f t="shared" si="1"/>
        <v>106.65096774193547</v>
      </c>
      <c r="H95" s="76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4"/>
      <c r="E96" s="74"/>
      <c r="F96" s="43"/>
      <c r="G96" s="43"/>
      <c r="H96" s="76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>
        <v>40000</v>
      </c>
      <c r="D97" s="74"/>
      <c r="E97" s="74"/>
      <c r="F97" s="43"/>
      <c r="G97" s="43">
        <f t="shared" si="1"/>
        <v>0</v>
      </c>
      <c r="H97" s="76"/>
      <c r="I97" s="46"/>
      <c r="J97" s="46"/>
      <c r="K97" s="46"/>
      <c r="L97" s="46"/>
      <c r="M97" s="46"/>
      <c r="N97" s="46"/>
      <c r="O97" s="46"/>
    </row>
    <row r="98" spans="1:15" x14ac:dyDescent="0.2">
      <c r="A98" s="79" t="s">
        <v>209</v>
      </c>
      <c r="B98" s="80" t="s">
        <v>210</v>
      </c>
      <c r="C98" s="76">
        <f>+C99+C103+C107</f>
        <v>78373.53</v>
      </c>
      <c r="D98" s="44"/>
      <c r="E98" s="44"/>
      <c r="F98" s="76">
        <f>+F99+F103+F107</f>
        <v>252992.2</v>
      </c>
      <c r="G98" s="76">
        <f t="shared" si="1"/>
        <v>322.80311987988807</v>
      </c>
      <c r="H98" s="76"/>
      <c r="I98" s="46"/>
      <c r="J98" s="46"/>
      <c r="K98" s="46"/>
      <c r="L98" s="46"/>
      <c r="M98" s="46"/>
      <c r="N98" s="46"/>
      <c r="O98" s="46"/>
    </row>
    <row r="99" spans="1:15" x14ac:dyDescent="0.2">
      <c r="A99" s="77" t="s">
        <v>211</v>
      </c>
      <c r="B99" s="78" t="s">
        <v>212</v>
      </c>
      <c r="C99" s="76">
        <f>SUM(C100:C102)</f>
        <v>78373.53</v>
      </c>
      <c r="D99" s="74"/>
      <c r="E99" s="74"/>
      <c r="F99" s="76">
        <f>SUM(F100:F102)</f>
        <v>252992.2</v>
      </c>
      <c r="G99" s="76">
        <f t="shared" si="1"/>
        <v>322.80311987988807</v>
      </c>
      <c r="H99" s="76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74"/>
      <c r="E100" s="74"/>
      <c r="F100" s="43"/>
      <c r="G100" s="43"/>
      <c r="H100" s="76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4"/>
      <c r="E101" s="74"/>
      <c r="F101" s="43"/>
      <c r="G101" s="43"/>
      <c r="H101" s="76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>
        <v>78373.53</v>
      </c>
      <c r="D102" s="74"/>
      <c r="E102" s="74"/>
      <c r="F102" s="43">
        <v>252992.2</v>
      </c>
      <c r="G102" s="43">
        <f t="shared" si="1"/>
        <v>322.80311987988807</v>
      </c>
      <c r="H102" s="76"/>
      <c r="I102" s="46"/>
      <c r="J102" s="46"/>
      <c r="K102" s="46"/>
      <c r="L102" s="46"/>
      <c r="M102" s="46"/>
      <c r="N102" s="46"/>
      <c r="O102" s="46"/>
    </row>
    <row r="103" spans="1:15" x14ac:dyDescent="0.2">
      <c r="A103" s="77" t="s">
        <v>217</v>
      </c>
      <c r="B103" s="78" t="s">
        <v>218</v>
      </c>
      <c r="C103" s="76">
        <f>SUM(C104:C106)</f>
        <v>0</v>
      </c>
      <c r="D103" s="74"/>
      <c r="E103" s="74"/>
      <c r="F103" s="76">
        <f>SUM(F104:F106)</f>
        <v>0</v>
      </c>
      <c r="G103" s="76">
        <v>0</v>
      </c>
      <c r="H103" s="76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4"/>
      <c r="E104" s="74"/>
      <c r="F104" s="43"/>
      <c r="G104" s="43"/>
      <c r="H104" s="76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4"/>
      <c r="E105" s="74"/>
      <c r="F105" s="43"/>
      <c r="G105" s="43"/>
      <c r="H105" s="76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4"/>
      <c r="E106" s="74"/>
      <c r="F106" s="43"/>
      <c r="G106" s="43"/>
      <c r="H106" s="76"/>
      <c r="I106" s="46"/>
      <c r="J106" s="46"/>
      <c r="K106" s="46"/>
      <c r="L106" s="46"/>
      <c r="M106" s="46"/>
      <c r="N106" s="46"/>
      <c r="O106" s="46"/>
    </row>
    <row r="107" spans="1:15" x14ac:dyDescent="0.2">
      <c r="A107" s="77" t="s">
        <v>223</v>
      </c>
      <c r="B107" s="78" t="s">
        <v>224</v>
      </c>
      <c r="C107" s="76">
        <f>SUM(C108:C112)</f>
        <v>0</v>
      </c>
      <c r="D107" s="74"/>
      <c r="E107" s="74"/>
      <c r="F107" s="76">
        <f>SUM(F108:F112)</f>
        <v>0</v>
      </c>
      <c r="G107" s="76">
        <v>0</v>
      </c>
      <c r="H107" s="76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4"/>
      <c r="E108" s="74"/>
      <c r="F108" s="43"/>
      <c r="G108" s="43"/>
      <c r="H108" s="76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4"/>
      <c r="E109" s="74"/>
      <c r="F109" s="43"/>
      <c r="G109" s="43"/>
      <c r="H109" s="76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4"/>
      <c r="E110" s="74"/>
      <c r="F110" s="43"/>
      <c r="G110" s="43"/>
      <c r="H110" s="76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4"/>
      <c r="E111" s="74"/>
      <c r="F111" s="43"/>
      <c r="G111" s="43"/>
      <c r="H111" s="76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4"/>
      <c r="E112" s="74"/>
      <c r="F112" s="43"/>
      <c r="G112" s="43"/>
      <c r="H112" s="76"/>
      <c r="I112" s="46"/>
      <c r="J112" s="46"/>
      <c r="K112" s="46"/>
      <c r="L112" s="46"/>
      <c r="M112" s="46"/>
      <c r="N112" s="46"/>
      <c r="O112" s="46"/>
    </row>
    <row r="113" spans="1:15" x14ac:dyDescent="0.2">
      <c r="A113" s="91" t="s">
        <v>57</v>
      </c>
      <c r="B113" s="92" t="s">
        <v>227</v>
      </c>
      <c r="C113" s="93">
        <f>+C114+C121+C148+C151+C154</f>
        <v>399255.27999999997</v>
      </c>
      <c r="D113" s="94">
        <f>+D114+D121+D148+D151+D154</f>
        <v>1239573</v>
      </c>
      <c r="E113" s="94">
        <f>+E114+E121+E148+E151+E154</f>
        <v>1239573</v>
      </c>
      <c r="F113" s="93">
        <f>+F114+F121+F148+F151+F154</f>
        <v>214442.81999999998</v>
      </c>
      <c r="G113" s="93">
        <f t="shared" si="1"/>
        <v>53.710703587940024</v>
      </c>
      <c r="H113" s="93">
        <f>+F113/D113*100</f>
        <v>17.299733053236878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9" t="s">
        <v>59</v>
      </c>
      <c r="B114" s="80" t="s">
        <v>228</v>
      </c>
      <c r="C114" s="76"/>
      <c r="D114" s="44"/>
      <c r="E114" s="44"/>
      <c r="F114" s="76">
        <f>+F115+F117</f>
        <v>0</v>
      </c>
      <c r="G114" s="76">
        <v>0</v>
      </c>
      <c r="H114" s="76">
        <v>0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7" t="s">
        <v>427</v>
      </c>
      <c r="B115" s="78" t="s">
        <v>428</v>
      </c>
      <c r="C115" s="76">
        <f>+C116</f>
        <v>0</v>
      </c>
      <c r="D115" s="74"/>
      <c r="E115" s="74"/>
      <c r="F115" s="76">
        <f>+F116</f>
        <v>0</v>
      </c>
      <c r="G115" s="76">
        <v>0</v>
      </c>
      <c r="H115" s="76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4"/>
      <c r="E116" s="74"/>
      <c r="F116" s="43"/>
      <c r="G116" s="43"/>
      <c r="H116" s="76"/>
      <c r="I116" s="46"/>
      <c r="J116" s="46"/>
      <c r="K116" s="46"/>
      <c r="L116" s="46"/>
      <c r="M116" s="46"/>
      <c r="N116" s="46"/>
      <c r="O116" s="46"/>
    </row>
    <row r="117" spans="1:15" x14ac:dyDescent="0.2">
      <c r="A117" s="77" t="s">
        <v>229</v>
      </c>
      <c r="B117" s="78" t="s">
        <v>230</v>
      </c>
      <c r="C117" s="76">
        <f>+C118+C119+C120</f>
        <v>0</v>
      </c>
      <c r="D117" s="74"/>
      <c r="E117" s="74"/>
      <c r="F117" s="76">
        <f>+F118+F119+F120</f>
        <v>0</v>
      </c>
      <c r="G117" s="76">
        <v>0</v>
      </c>
      <c r="H117" s="76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/>
      <c r="D118" s="74"/>
      <c r="E118" s="74"/>
      <c r="F118" s="43"/>
      <c r="G118" s="43"/>
      <c r="H118" s="76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4"/>
      <c r="E119" s="74"/>
      <c r="F119" s="43"/>
      <c r="G119" s="43"/>
      <c r="H119" s="76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4"/>
      <c r="E120" s="74"/>
      <c r="F120" s="43"/>
      <c r="G120" s="43"/>
      <c r="H120" s="76"/>
      <c r="I120" s="46"/>
      <c r="J120" s="46"/>
      <c r="K120" s="46"/>
      <c r="L120" s="46"/>
      <c r="M120" s="46"/>
      <c r="N120" s="46"/>
      <c r="O120" s="46"/>
    </row>
    <row r="121" spans="1:15" x14ac:dyDescent="0.2">
      <c r="A121" s="79" t="s">
        <v>233</v>
      </c>
      <c r="B121" s="80" t="s">
        <v>234</v>
      </c>
      <c r="C121" s="76">
        <f>+C122+C126+C134+C137+C141+C144</f>
        <v>399255.27999999997</v>
      </c>
      <c r="D121" s="44">
        <v>378448</v>
      </c>
      <c r="E121" s="44">
        <v>378448</v>
      </c>
      <c r="F121" s="76">
        <f>+F122+F126+F134+F137+F141+F144</f>
        <v>214442.81999999998</v>
      </c>
      <c r="G121" s="76">
        <f t="shared" si="1"/>
        <v>53.710703587940024</v>
      </c>
      <c r="H121" s="76">
        <f>+F121/D121*100</f>
        <v>56.663747727560974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7" t="s">
        <v>235</v>
      </c>
      <c r="B122" s="78" t="s">
        <v>236</v>
      </c>
      <c r="C122" s="76">
        <f>SUM(C123:C125)</f>
        <v>0</v>
      </c>
      <c r="D122" s="74"/>
      <c r="E122" s="74"/>
      <c r="F122" s="76">
        <f>SUM(F123:F125)</f>
        <v>0</v>
      </c>
      <c r="G122" s="76">
        <v>0</v>
      </c>
      <c r="H122" s="76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4"/>
      <c r="E123" s="74"/>
      <c r="F123" s="43"/>
      <c r="G123" s="43"/>
      <c r="H123" s="76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4"/>
      <c r="E124" s="74"/>
      <c r="F124" s="43"/>
      <c r="G124" s="43"/>
      <c r="H124" s="76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4"/>
      <c r="E125" s="74"/>
      <c r="F125" s="43"/>
      <c r="G125" s="43"/>
      <c r="H125" s="76"/>
      <c r="I125" s="46"/>
      <c r="J125" s="46"/>
      <c r="K125" s="46"/>
      <c r="L125" s="46"/>
      <c r="M125" s="46"/>
      <c r="N125" s="46"/>
      <c r="O125" s="46"/>
    </row>
    <row r="126" spans="1:15" x14ac:dyDescent="0.2">
      <c r="A126" s="77" t="s">
        <v>239</v>
      </c>
      <c r="B126" s="78" t="s">
        <v>240</v>
      </c>
      <c r="C126" s="76">
        <f>SUM(C127:C133)</f>
        <v>399255.27999999997</v>
      </c>
      <c r="D126" s="74"/>
      <c r="E126" s="74"/>
      <c r="F126" s="76">
        <f>SUM(F127:F133)</f>
        <v>214006.06999999998</v>
      </c>
      <c r="G126" s="76">
        <f t="shared" si="1"/>
        <v>53.601312423470013</v>
      </c>
      <c r="H126" s="76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51278.27</v>
      </c>
      <c r="D127" s="74"/>
      <c r="E127" s="74"/>
      <c r="F127" s="43">
        <v>56576.66</v>
      </c>
      <c r="G127" s="43">
        <f t="shared" si="1"/>
        <v>110.3326223759109</v>
      </c>
      <c r="H127" s="76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5543.11</v>
      </c>
      <c r="D128" s="74"/>
      <c r="E128" s="74"/>
      <c r="F128" s="43"/>
      <c r="G128" s="43">
        <f t="shared" si="1"/>
        <v>0</v>
      </c>
      <c r="H128" s="76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4"/>
      <c r="E129" s="74"/>
      <c r="F129" s="43">
        <v>2773.45</v>
      </c>
      <c r="G129" s="43">
        <v>0</v>
      </c>
      <c r="H129" s="76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>
        <v>307308.28999999998</v>
      </c>
      <c r="D130" s="74"/>
      <c r="E130" s="74"/>
      <c r="F130" s="43">
        <v>89014.81</v>
      </c>
      <c r="G130" s="43">
        <f t="shared" si="1"/>
        <v>28.965964439163034</v>
      </c>
      <c r="H130" s="76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35125.61</v>
      </c>
      <c r="D131" s="74"/>
      <c r="E131" s="74"/>
      <c r="F131" s="43">
        <v>43643.75</v>
      </c>
      <c r="G131" s="43">
        <f t="shared" si="1"/>
        <v>124.25051123667319</v>
      </c>
      <c r="H131" s="76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4"/>
      <c r="E132" s="74"/>
      <c r="F132" s="43"/>
      <c r="G132" s="43">
        <v>0</v>
      </c>
      <c r="H132" s="76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74"/>
      <c r="E133" s="74"/>
      <c r="F133" s="43">
        <v>21997.4</v>
      </c>
      <c r="G133" s="43">
        <v>0</v>
      </c>
      <c r="H133" s="76"/>
      <c r="I133" s="46"/>
      <c r="J133" s="46"/>
      <c r="K133" s="46"/>
      <c r="L133" s="46"/>
      <c r="M133" s="46"/>
      <c r="N133" s="46"/>
      <c r="O133" s="46"/>
    </row>
    <row r="134" spans="1:15" x14ac:dyDescent="0.2">
      <c r="A134" s="77" t="s">
        <v>444</v>
      </c>
      <c r="B134" s="78" t="s">
        <v>445</v>
      </c>
      <c r="C134" s="76">
        <f>+C135+C136</f>
        <v>0</v>
      </c>
      <c r="D134" s="74"/>
      <c r="E134" s="74"/>
      <c r="F134" s="76">
        <f>+F135+F136</f>
        <v>0</v>
      </c>
      <c r="G134" s="76"/>
      <c r="H134" s="76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4"/>
      <c r="E135" s="74"/>
      <c r="F135" s="43"/>
      <c r="G135" s="43"/>
      <c r="H135" s="76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4"/>
      <c r="E136" s="74"/>
      <c r="F136" s="43"/>
      <c r="G136" s="43"/>
      <c r="H136" s="76"/>
      <c r="I136" s="46"/>
      <c r="J136" s="46"/>
      <c r="K136" s="46"/>
      <c r="L136" s="46"/>
      <c r="M136" s="46"/>
      <c r="N136" s="46"/>
      <c r="O136" s="46"/>
    </row>
    <row r="137" spans="1:15" x14ac:dyDescent="0.2">
      <c r="A137" s="77" t="s">
        <v>448</v>
      </c>
      <c r="B137" s="78" t="s">
        <v>449</v>
      </c>
      <c r="C137" s="76">
        <f>+C138+C139+C140</f>
        <v>0</v>
      </c>
      <c r="D137" s="74"/>
      <c r="E137" s="74"/>
      <c r="F137" s="76">
        <f>+F138+F139+F140</f>
        <v>436.75</v>
      </c>
      <c r="G137" s="76">
        <v>0</v>
      </c>
      <c r="H137" s="76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/>
      <c r="D138" s="74"/>
      <c r="E138" s="74"/>
      <c r="F138" s="43">
        <v>436.75</v>
      </c>
      <c r="G138" s="43">
        <v>0</v>
      </c>
      <c r="H138" s="76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4"/>
      <c r="E139" s="74"/>
      <c r="F139" s="43"/>
      <c r="G139" s="43"/>
      <c r="H139" s="76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4"/>
      <c r="E140" s="74"/>
      <c r="F140" s="43"/>
      <c r="G140" s="43"/>
      <c r="H140" s="76"/>
      <c r="I140" s="46"/>
      <c r="J140" s="46"/>
      <c r="K140" s="46"/>
      <c r="L140" s="46"/>
      <c r="M140" s="46"/>
      <c r="N140" s="46"/>
      <c r="O140" s="46"/>
    </row>
    <row r="141" spans="1:15" x14ac:dyDescent="0.2">
      <c r="A141" s="77" t="s">
        <v>456</v>
      </c>
      <c r="B141" s="78" t="s">
        <v>457</v>
      </c>
      <c r="C141" s="76">
        <f>+C142+C143</f>
        <v>0</v>
      </c>
      <c r="D141" s="74"/>
      <c r="E141" s="74"/>
      <c r="F141" s="76">
        <f>+F142+F143</f>
        <v>0</v>
      </c>
      <c r="G141" s="76">
        <v>0</v>
      </c>
      <c r="H141" s="76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4"/>
      <c r="E142" s="74"/>
      <c r="F142" s="43"/>
      <c r="G142" s="43"/>
      <c r="H142" s="76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4"/>
      <c r="E143" s="74"/>
      <c r="F143" s="43"/>
      <c r="G143" s="43"/>
      <c r="H143" s="76"/>
      <c r="I143" s="46"/>
      <c r="J143" s="46"/>
      <c r="K143" s="46"/>
      <c r="L143" s="46"/>
      <c r="M143" s="46"/>
      <c r="N143" s="46"/>
      <c r="O143" s="46"/>
    </row>
    <row r="144" spans="1:15" x14ac:dyDescent="0.2">
      <c r="A144" s="77" t="s">
        <v>245</v>
      </c>
      <c r="B144" s="78" t="s">
        <v>246</v>
      </c>
      <c r="C144" s="76">
        <f>+C145+C146+C147</f>
        <v>0</v>
      </c>
      <c r="D144" s="74"/>
      <c r="E144" s="74"/>
      <c r="F144" s="76">
        <f>+F145+F146+F147</f>
        <v>0</v>
      </c>
      <c r="G144" s="76">
        <v>0</v>
      </c>
      <c r="H144" s="76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4"/>
      <c r="E145" s="74"/>
      <c r="F145" s="43"/>
      <c r="G145" s="43"/>
      <c r="H145" s="76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4"/>
      <c r="E146" s="74"/>
      <c r="F146" s="43"/>
      <c r="G146" s="43"/>
      <c r="H146" s="76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4"/>
      <c r="E147" s="74"/>
      <c r="F147" s="43"/>
      <c r="G147" s="43"/>
      <c r="H147" s="76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9" t="s">
        <v>60</v>
      </c>
      <c r="B148" s="80" t="s">
        <v>465</v>
      </c>
      <c r="C148" s="76">
        <f>+C149</f>
        <v>0</v>
      </c>
      <c r="D148" s="44"/>
      <c r="E148" s="44"/>
      <c r="F148" s="76">
        <f>+F149</f>
        <v>0</v>
      </c>
      <c r="G148" s="76">
        <v>0</v>
      </c>
      <c r="H148" s="76">
        <v>0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7" t="s">
        <v>466</v>
      </c>
      <c r="B149" s="78" t="s">
        <v>467</v>
      </c>
      <c r="C149" s="76">
        <f>+C150</f>
        <v>0</v>
      </c>
      <c r="D149" s="74"/>
      <c r="E149" s="74"/>
      <c r="F149" s="76">
        <f>+F150</f>
        <v>0</v>
      </c>
      <c r="G149" s="76">
        <v>0</v>
      </c>
      <c r="H149" s="76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4"/>
      <c r="E150" s="74"/>
      <c r="F150" s="43"/>
      <c r="G150" s="43"/>
      <c r="H150" s="76"/>
      <c r="I150" s="46"/>
      <c r="J150" s="46"/>
      <c r="K150" s="46"/>
      <c r="L150" s="46"/>
      <c r="M150" s="46"/>
      <c r="N150" s="46"/>
      <c r="O150" s="46"/>
    </row>
    <row r="151" spans="1:15" x14ac:dyDescent="0.2">
      <c r="A151" s="79" t="s">
        <v>470</v>
      </c>
      <c r="B151" s="80" t="s">
        <v>471</v>
      </c>
      <c r="C151" s="76">
        <f>+C152</f>
        <v>0</v>
      </c>
      <c r="D151" s="44"/>
      <c r="E151" s="44"/>
      <c r="F151" s="76">
        <f>+F152</f>
        <v>0</v>
      </c>
      <c r="G151" s="76">
        <v>0</v>
      </c>
      <c r="H151" s="76">
        <v>0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7" t="s">
        <v>472</v>
      </c>
      <c r="B152" s="78" t="s">
        <v>473</v>
      </c>
      <c r="C152" s="76">
        <f>+C153</f>
        <v>0</v>
      </c>
      <c r="D152" s="74"/>
      <c r="E152" s="74"/>
      <c r="F152" s="76">
        <f>+F153</f>
        <v>0</v>
      </c>
      <c r="G152" s="76">
        <v>0</v>
      </c>
      <c r="H152" s="76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4"/>
      <c r="E153" s="74"/>
      <c r="F153" s="43"/>
      <c r="G153" s="43">
        <v>0</v>
      </c>
      <c r="H153" s="76"/>
      <c r="I153" s="46"/>
      <c r="J153" s="46"/>
      <c r="K153" s="46"/>
      <c r="L153" s="46"/>
      <c r="M153" s="46"/>
      <c r="N153" s="46"/>
      <c r="O153" s="46"/>
    </row>
    <row r="154" spans="1:15" x14ac:dyDescent="0.2">
      <c r="A154" s="79" t="s">
        <v>249</v>
      </c>
      <c r="B154" s="80" t="s">
        <v>250</v>
      </c>
      <c r="C154" s="76">
        <f>+C155+C157+C159+C161</f>
        <v>0</v>
      </c>
      <c r="D154" s="44">
        <v>861125</v>
      </c>
      <c r="E154" s="44">
        <v>861125</v>
      </c>
      <c r="F154" s="76">
        <f>+F155+F157+F159+F161</f>
        <v>0</v>
      </c>
      <c r="G154" s="76">
        <v>0</v>
      </c>
      <c r="H154" s="76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7" t="s">
        <v>251</v>
      </c>
      <c r="B155" s="78" t="s">
        <v>252</v>
      </c>
      <c r="C155" s="76">
        <f>+C156</f>
        <v>0</v>
      </c>
      <c r="D155" s="74"/>
      <c r="E155" s="74"/>
      <c r="F155" s="76">
        <f>+F156</f>
        <v>0</v>
      </c>
      <c r="G155" s="76">
        <v>0</v>
      </c>
      <c r="H155" s="76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74"/>
      <c r="E156" s="74"/>
      <c r="F156" s="43"/>
      <c r="G156" s="43"/>
      <c r="H156" s="76"/>
      <c r="I156" s="46"/>
      <c r="J156" s="46"/>
      <c r="K156" s="46"/>
      <c r="L156" s="46"/>
      <c r="M156" s="46"/>
      <c r="N156" s="46"/>
      <c r="O156" s="46"/>
    </row>
    <row r="157" spans="1:15" x14ac:dyDescent="0.2">
      <c r="A157" s="77" t="s">
        <v>476</v>
      </c>
      <c r="B157" s="78" t="s">
        <v>477</v>
      </c>
      <c r="C157" s="76">
        <f>+C158</f>
        <v>0</v>
      </c>
      <c r="D157" s="74"/>
      <c r="E157" s="74"/>
      <c r="F157" s="76">
        <f>+F158</f>
        <v>0</v>
      </c>
      <c r="G157" s="76">
        <v>0</v>
      </c>
      <c r="H157" s="76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4"/>
      <c r="E158" s="74"/>
      <c r="F158" s="43"/>
      <c r="G158" s="43"/>
      <c r="H158" s="76"/>
      <c r="I158" s="46"/>
      <c r="J158" s="46"/>
      <c r="K158" s="46"/>
      <c r="L158" s="46"/>
      <c r="M158" s="46"/>
      <c r="N158" s="46"/>
      <c r="O158" s="46"/>
    </row>
    <row r="159" spans="1:15" x14ac:dyDescent="0.2">
      <c r="A159" s="77" t="s">
        <v>479</v>
      </c>
      <c r="B159" s="78" t="s">
        <v>480</v>
      </c>
      <c r="C159" s="76">
        <f>+C160</f>
        <v>0</v>
      </c>
      <c r="D159" s="74"/>
      <c r="E159" s="74"/>
      <c r="F159" s="76">
        <f>+F160</f>
        <v>0</v>
      </c>
      <c r="G159" s="76">
        <v>0</v>
      </c>
      <c r="H159" s="76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4"/>
      <c r="E160" s="74"/>
      <c r="F160" s="43"/>
      <c r="G160" s="43"/>
      <c r="H160" s="76"/>
      <c r="I160" s="46"/>
      <c r="J160" s="46"/>
      <c r="K160" s="46"/>
      <c r="L160" s="46"/>
      <c r="M160" s="46"/>
      <c r="N160" s="46"/>
      <c r="O160" s="46"/>
    </row>
    <row r="161" spans="1:15" x14ac:dyDescent="0.2">
      <c r="A161" s="77" t="s">
        <v>482</v>
      </c>
      <c r="B161" s="78" t="s">
        <v>483</v>
      </c>
      <c r="C161" s="76">
        <f>+C162</f>
        <v>0</v>
      </c>
      <c r="D161" s="74"/>
      <c r="E161" s="74"/>
      <c r="F161" s="76">
        <f>+F162</f>
        <v>0</v>
      </c>
      <c r="G161" s="76">
        <v>0</v>
      </c>
      <c r="H161" s="76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4"/>
      <c r="E162" s="74"/>
      <c r="F162" s="43"/>
      <c r="G162" s="43"/>
      <c r="H162" s="76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547</v>
      </c>
    </row>
    <row r="167" spans="1:15" x14ac:dyDescent="0.2">
      <c r="A167" s="31" t="s">
        <v>541</v>
      </c>
    </row>
    <row r="168" spans="1:15" x14ac:dyDescent="0.2">
      <c r="A168" s="31" t="s">
        <v>542</v>
      </c>
    </row>
    <row r="169" spans="1:15" x14ac:dyDescent="0.2">
      <c r="A169" s="31" t="s">
        <v>543</v>
      </c>
    </row>
    <row r="170" spans="1:15" x14ac:dyDescent="0.2">
      <c r="A170" s="31" t="s">
        <v>544</v>
      </c>
    </row>
    <row r="171" spans="1:15" x14ac:dyDescent="0.2">
      <c r="A171" s="31" t="s">
        <v>545</v>
      </c>
    </row>
    <row r="172" spans="1:15" x14ac:dyDescent="0.2">
      <c r="A172" s="31" t="s">
        <v>546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15" sqref="F15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53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5" t="s">
        <v>29</v>
      </c>
      <c r="B10" s="85" t="s">
        <v>26</v>
      </c>
      <c r="C10" s="86">
        <f>+C11+C13+C15+C17+C26+C28</f>
        <v>4664821.54</v>
      </c>
      <c r="D10" s="87">
        <f>+D11+D13+D15+D17+D26+D28</f>
        <v>11614435</v>
      </c>
      <c r="E10" s="87">
        <f>+E11+E13+E15+E17+E26+E28</f>
        <v>11614435</v>
      </c>
      <c r="F10" s="86">
        <f>+F11+F13+F15+F17+F26+F28</f>
        <v>4451874.6899999995</v>
      </c>
      <c r="G10" s="86">
        <f>+F10/C10*100</f>
        <v>95.435048304120102</v>
      </c>
      <c r="H10" s="86">
        <f>+F10/E10*100</f>
        <v>38.330531704727775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1" t="s">
        <v>54</v>
      </c>
      <c r="B11" s="82" t="s">
        <v>55</v>
      </c>
      <c r="C11" s="83">
        <f>+C12</f>
        <v>2079853.73</v>
      </c>
      <c r="D11" s="84">
        <f t="shared" ref="D11" si="0">+D12</f>
        <v>4590217</v>
      </c>
      <c r="E11" s="84">
        <f t="shared" ref="E11" si="1">+E12</f>
        <v>4590217</v>
      </c>
      <c r="F11" s="83">
        <f t="shared" ref="F11" si="2">+F12</f>
        <v>2439732.5699999998</v>
      </c>
      <c r="G11" s="83">
        <f t="shared" ref="G11:G48" si="3">+F11/C11*100</f>
        <v>117.30308409716869</v>
      </c>
      <c r="H11" s="83">
        <f t="shared" ref="H11:H46" si="4">+F11/E11*100</f>
        <v>53.150702243488702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2079853.73</v>
      </c>
      <c r="D12" s="43">
        <v>4590217</v>
      </c>
      <c r="E12" s="43">
        <v>4590217</v>
      </c>
      <c r="F12" s="43">
        <v>2439732.5699999998</v>
      </c>
      <c r="G12" s="43">
        <f t="shared" si="3"/>
        <v>117.30308409716869</v>
      </c>
      <c r="H12" s="43">
        <f t="shared" si="4"/>
        <v>53.150702243488702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1" t="s">
        <v>81</v>
      </c>
      <c r="B13" s="82" t="s">
        <v>485</v>
      </c>
      <c r="C13" s="83">
        <f>+C14</f>
        <v>1147663.5900000001</v>
      </c>
      <c r="D13" s="84">
        <f t="shared" ref="D13" si="5">+D14</f>
        <v>3200000</v>
      </c>
      <c r="E13" s="84">
        <f t="shared" ref="E13" si="6">+E14</f>
        <v>3200000</v>
      </c>
      <c r="F13" s="83">
        <f t="shared" ref="F13" si="7">+F14</f>
        <v>277782.19</v>
      </c>
      <c r="G13" s="83">
        <f t="shared" si="3"/>
        <v>24.204147663166694</v>
      </c>
      <c r="H13" s="83">
        <f t="shared" si="4"/>
        <v>8.6806934375000004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1147663.5900000001</v>
      </c>
      <c r="D14" s="44">
        <v>3200000</v>
      </c>
      <c r="E14" s="44">
        <v>3200000</v>
      </c>
      <c r="F14" s="43">
        <v>277782.19</v>
      </c>
      <c r="G14" s="43">
        <f t="shared" si="3"/>
        <v>24.204147663166694</v>
      </c>
      <c r="H14" s="43">
        <f t="shared" si="4"/>
        <v>8.6806934375000004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1" t="s">
        <v>57</v>
      </c>
      <c r="B15" s="82" t="s">
        <v>58</v>
      </c>
      <c r="C15" s="83">
        <f>+C16</f>
        <v>0</v>
      </c>
      <c r="D15" s="84">
        <f t="shared" ref="D15" si="8">+D16</f>
        <v>0</v>
      </c>
      <c r="E15" s="84">
        <f t="shared" ref="E15" si="9">+E16</f>
        <v>0</v>
      </c>
      <c r="F15" s="83">
        <f t="shared" ref="F15" si="10">+F16</f>
        <v>0</v>
      </c>
      <c r="G15" s="83">
        <v>0</v>
      </c>
      <c r="H15" s="83">
        <v>0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81" t="s">
        <v>62</v>
      </c>
      <c r="B17" s="82" t="s">
        <v>63</v>
      </c>
      <c r="C17" s="83">
        <f>SUM(C18:C25)</f>
        <v>1437304.22</v>
      </c>
      <c r="D17" s="84">
        <f>SUM(D18:D25)</f>
        <v>3824218</v>
      </c>
      <c r="E17" s="84">
        <f>SUM(E18:E25)</f>
        <v>3824218</v>
      </c>
      <c r="F17" s="83">
        <f>SUM(F18:F25)</f>
        <v>1717875.93</v>
      </c>
      <c r="G17" s="83">
        <f>+F17/C17*100</f>
        <v>119.52069061621484</v>
      </c>
      <c r="H17" s="83">
        <f t="shared" si="4"/>
        <v>44.920972862948709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579</v>
      </c>
      <c r="C18" s="43"/>
      <c r="D18" s="44">
        <v>2340507</v>
      </c>
      <c r="E18" s="44">
        <v>2340507</v>
      </c>
      <c r="F18" s="43">
        <v>510341.13</v>
      </c>
      <c r="G18" s="43"/>
      <c r="H18" s="43">
        <f t="shared" ref="H18" si="11">+F18/E18*100</f>
        <v>21.804725642777399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>
        <v>265157.68</v>
      </c>
      <c r="D19" s="44"/>
      <c r="E19" s="44"/>
      <c r="F19" s="43">
        <v>7531.31</v>
      </c>
      <c r="G19" s="43">
        <f t="shared" si="3"/>
        <v>2.8403137333227537</v>
      </c>
      <c r="H19" s="43">
        <v>0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1172146.54</v>
      </c>
      <c r="D20" s="44"/>
      <c r="E20" s="44"/>
      <c r="F20" s="43">
        <v>1281</v>
      </c>
      <c r="G20" s="43">
        <f t="shared" si="3"/>
        <v>0.10928667673241607</v>
      </c>
      <c r="H20" s="43">
        <v>0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580</v>
      </c>
      <c r="C21" s="43"/>
      <c r="D21" s="44"/>
      <c r="E21" s="44"/>
      <c r="F21" s="43">
        <v>460894.26</v>
      </c>
      <c r="G21" s="43"/>
      <c r="H21" s="43"/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581</v>
      </c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>
        <v>1226361</v>
      </c>
      <c r="E23" s="44">
        <v>1226361</v>
      </c>
      <c r="F23" s="43">
        <v>696566.26</v>
      </c>
      <c r="G23" s="43"/>
      <c r="H23" s="43">
        <f t="shared" si="4"/>
        <v>56.799446492509141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257350</v>
      </c>
      <c r="E25" s="44">
        <v>257350</v>
      </c>
      <c r="F25" s="43">
        <v>41261.97</v>
      </c>
      <c r="G25" s="43"/>
      <c r="H25" s="43">
        <f t="shared" si="4"/>
        <v>16.033405867495627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1" t="s">
        <v>30</v>
      </c>
      <c r="B26" s="82" t="s">
        <v>486</v>
      </c>
      <c r="C26" s="83">
        <f>+C27</f>
        <v>0</v>
      </c>
      <c r="D26" s="84">
        <f t="shared" ref="D26" si="12">+D27</f>
        <v>0</v>
      </c>
      <c r="E26" s="84">
        <f t="shared" ref="E26" si="13">+E27</f>
        <v>0</v>
      </c>
      <c r="F26" s="83">
        <f t="shared" ref="F26" si="14">+F27</f>
        <v>16484</v>
      </c>
      <c r="G26" s="83">
        <v>0</v>
      </c>
      <c r="H26" s="83">
        <v>0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/>
      <c r="D27" s="44"/>
      <c r="E27" s="44"/>
      <c r="F27" s="43">
        <v>16484</v>
      </c>
      <c r="G27" s="43">
        <v>0</v>
      </c>
      <c r="H27" s="43">
        <v>0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1" t="s">
        <v>337</v>
      </c>
      <c r="B28" s="82" t="s">
        <v>487</v>
      </c>
      <c r="C28" s="83">
        <f>+C29</f>
        <v>0</v>
      </c>
      <c r="D28" s="84">
        <f t="shared" ref="D28" si="15">+D29</f>
        <v>0</v>
      </c>
      <c r="E28" s="84">
        <f t="shared" ref="E28" si="16">+E29</f>
        <v>0</v>
      </c>
      <c r="F28" s="83">
        <f t="shared" ref="F28" si="17">+F29</f>
        <v>0</v>
      </c>
      <c r="G28" s="83">
        <v>0</v>
      </c>
      <c r="H28" s="83">
        <v>0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/>
      <c r="D29" s="44"/>
      <c r="E29" s="44"/>
      <c r="F29" s="43"/>
      <c r="G29" s="43">
        <v>0</v>
      </c>
      <c r="H29" s="43">
        <v>0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5" t="s">
        <v>72</v>
      </c>
      <c r="B30" s="85" t="s">
        <v>26</v>
      </c>
      <c r="C30" s="86">
        <f>+C31+C34+C36+C38+C47+C49+C51</f>
        <v>5026503.8899999997</v>
      </c>
      <c r="D30" s="87">
        <f>+D31+D34+D36+D38+D47+D49+D51</f>
        <v>11614435</v>
      </c>
      <c r="E30" s="87">
        <f>+E31+E34+E36+E38+E47+E49+E51</f>
        <v>11614435</v>
      </c>
      <c r="F30" s="86">
        <f>+F31+F34+F36+F38+F47+F49+F51</f>
        <v>5312650.9499999993</v>
      </c>
      <c r="G30" s="86">
        <f t="shared" si="3"/>
        <v>105.69276511591438</v>
      </c>
      <c r="H30" s="86">
        <f t="shared" si="4"/>
        <v>45.741794155290371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1" t="s">
        <v>54</v>
      </c>
      <c r="B31" s="82" t="s">
        <v>55</v>
      </c>
      <c r="C31" s="83">
        <f>+C32+C33</f>
        <v>2198351</v>
      </c>
      <c r="D31" s="84">
        <f>+D32+D33</f>
        <v>4590217</v>
      </c>
      <c r="E31" s="84">
        <f>+E32+E33</f>
        <v>4590217</v>
      </c>
      <c r="F31" s="83">
        <f>+F32+F33</f>
        <v>2314074.38</v>
      </c>
      <c r="G31" s="83">
        <f t="shared" si="3"/>
        <v>105.26409931807979</v>
      </c>
      <c r="H31" s="83">
        <f t="shared" si="4"/>
        <v>50.413180466195818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2198351</v>
      </c>
      <c r="D32" s="44">
        <v>4590217</v>
      </c>
      <c r="E32" s="44">
        <v>4590217</v>
      </c>
      <c r="F32" s="43">
        <v>2314074.38</v>
      </c>
      <c r="G32" s="43">
        <f t="shared" si="3"/>
        <v>105.26409931807979</v>
      </c>
      <c r="H32" s="43">
        <f t="shared" si="4"/>
        <v>50.413180466195818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/>
      <c r="D33" s="44"/>
      <c r="E33" s="44"/>
      <c r="F33" s="43"/>
      <c r="G33" s="43"/>
      <c r="H33" s="43"/>
      <c r="I33" s="46"/>
      <c r="J33" s="46"/>
      <c r="K33" s="46"/>
      <c r="L33" s="46"/>
      <c r="M33" s="46"/>
      <c r="N33" s="46"/>
      <c r="O33" s="46"/>
    </row>
    <row r="34" spans="1:15" x14ac:dyDescent="0.2">
      <c r="A34" s="81" t="s">
        <v>81</v>
      </c>
      <c r="B34" s="82" t="s">
        <v>485</v>
      </c>
      <c r="C34" s="83">
        <f>+C35</f>
        <v>891874.57</v>
      </c>
      <c r="D34" s="84">
        <f t="shared" ref="D34" si="18">+D35</f>
        <v>3200000</v>
      </c>
      <c r="E34" s="84">
        <f t="shared" ref="E34" si="19">+E35</f>
        <v>3200000</v>
      </c>
      <c r="F34" s="83">
        <f t="shared" ref="F34" si="20">+F35</f>
        <v>760526.88</v>
      </c>
      <c r="G34" s="83">
        <f t="shared" si="3"/>
        <v>85.272851764346186</v>
      </c>
      <c r="H34" s="83">
        <f t="shared" si="4"/>
        <v>23.766465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891874.57</v>
      </c>
      <c r="D35" s="44">
        <v>3200000</v>
      </c>
      <c r="E35" s="44">
        <v>3200000</v>
      </c>
      <c r="F35" s="43">
        <v>760526.88</v>
      </c>
      <c r="G35" s="43">
        <f t="shared" si="3"/>
        <v>85.272851764346186</v>
      </c>
      <c r="H35" s="43">
        <f t="shared" si="4"/>
        <v>23.766465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1" t="s">
        <v>57</v>
      </c>
      <c r="B36" s="82" t="s">
        <v>58</v>
      </c>
      <c r="C36" s="83">
        <f>+C37</f>
        <v>0</v>
      </c>
      <c r="D36" s="84">
        <f t="shared" ref="D36" si="21">+D37</f>
        <v>0</v>
      </c>
      <c r="E36" s="84">
        <f t="shared" ref="E36" si="22">+E37</f>
        <v>0</v>
      </c>
      <c r="F36" s="83">
        <f t="shared" ref="F36" si="23">+F37</f>
        <v>0</v>
      </c>
      <c r="G36" s="83">
        <v>0</v>
      </c>
      <c r="H36" s="83">
        <v>0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81" t="s">
        <v>62</v>
      </c>
      <c r="B38" s="82" t="s">
        <v>63</v>
      </c>
      <c r="C38" s="83">
        <f>SUM(C39:C46)</f>
        <v>1930035.73</v>
      </c>
      <c r="D38" s="84">
        <f>SUM(D39:D46)</f>
        <v>3824218</v>
      </c>
      <c r="E38" s="84">
        <f>SUM(E39:E46)</f>
        <v>3824218</v>
      </c>
      <c r="F38" s="83">
        <f>SUM(F39:F46)</f>
        <v>2221697.86</v>
      </c>
      <c r="G38" s="83">
        <f t="shared" si="3"/>
        <v>115.11174769805945</v>
      </c>
      <c r="H38" s="83">
        <f t="shared" si="4"/>
        <v>58.095481481442732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579</v>
      </c>
      <c r="C39" s="43"/>
      <c r="D39" s="44">
        <v>2340507</v>
      </c>
      <c r="E39" s="44">
        <v>2340507</v>
      </c>
      <c r="F39" s="43">
        <v>902750.32</v>
      </c>
      <c r="G39" s="43"/>
      <c r="H39" s="43">
        <f t="shared" si="4"/>
        <v>38.570716515695104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476988.74</v>
      </c>
      <c r="D40" s="44"/>
      <c r="E40" s="44"/>
      <c r="F40" s="43"/>
      <c r="G40" s="43">
        <f t="shared" ref="G40" si="24">+F40/C40*100</f>
        <v>0</v>
      </c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1332443.99</v>
      </c>
      <c r="D41" s="44"/>
      <c r="E41" s="44"/>
      <c r="F41" s="43">
        <v>1281</v>
      </c>
      <c r="G41" s="43">
        <f t="shared" si="3"/>
        <v>9.6139125517763796E-2</v>
      </c>
      <c r="H41" s="43"/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580</v>
      </c>
      <c r="C42" s="43"/>
      <c r="D42" s="44"/>
      <c r="E42" s="44"/>
      <c r="F42" s="43">
        <v>491131.71</v>
      </c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581</v>
      </c>
      <c r="C43" s="43"/>
      <c r="D43" s="44"/>
      <c r="E43" s="44"/>
      <c r="F43" s="43"/>
      <c r="G43" s="43"/>
      <c r="H43" s="43"/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/>
      <c r="D44" s="44">
        <v>1226361</v>
      </c>
      <c r="E44" s="44">
        <v>1226361</v>
      </c>
      <c r="F44" s="43">
        <v>674951.74</v>
      </c>
      <c r="G44" s="43">
        <v>0</v>
      </c>
      <c r="H44" s="43">
        <f t="shared" si="4"/>
        <v>55.036954045342277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/>
      <c r="D45" s="44"/>
      <c r="E45" s="44"/>
      <c r="F45" s="43"/>
      <c r="G45" s="43"/>
      <c r="H45" s="43"/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>
        <v>120603</v>
      </c>
      <c r="D46" s="44">
        <v>257350</v>
      </c>
      <c r="E46" s="44">
        <v>257350</v>
      </c>
      <c r="F46" s="43">
        <v>151583.09</v>
      </c>
      <c r="G46" s="43">
        <f t="shared" si="3"/>
        <v>125.68766116929098</v>
      </c>
      <c r="H46" s="43">
        <f t="shared" si="4"/>
        <v>58.901530988925586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1" t="s">
        <v>30</v>
      </c>
      <c r="B47" s="82" t="s">
        <v>486</v>
      </c>
      <c r="C47" s="83">
        <f>+C48</f>
        <v>6242.59</v>
      </c>
      <c r="D47" s="84">
        <f t="shared" ref="D47" si="25">+D48</f>
        <v>0</v>
      </c>
      <c r="E47" s="84">
        <f t="shared" ref="E47" si="26">+E48</f>
        <v>0</v>
      </c>
      <c r="F47" s="83">
        <f t="shared" ref="F47" si="27">+F48</f>
        <v>16351.83</v>
      </c>
      <c r="G47" s="83">
        <f t="shared" si="3"/>
        <v>261.93983586940675</v>
      </c>
      <c r="H47" s="83">
        <v>0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6242.59</v>
      </c>
      <c r="D48" s="44"/>
      <c r="E48" s="44"/>
      <c r="F48" s="43">
        <v>16351.83</v>
      </c>
      <c r="G48" s="43">
        <f t="shared" si="3"/>
        <v>261.93983586940675</v>
      </c>
      <c r="H48" s="43">
        <v>0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1" t="s">
        <v>337</v>
      </c>
      <c r="B49" s="82" t="s">
        <v>487</v>
      </c>
      <c r="C49" s="83">
        <f>+C50</f>
        <v>0</v>
      </c>
      <c r="D49" s="84">
        <f t="shared" ref="D49" si="28">+D50</f>
        <v>0</v>
      </c>
      <c r="E49" s="84">
        <f t="shared" ref="E49" si="29">+E50</f>
        <v>0</v>
      </c>
      <c r="F49" s="83">
        <f t="shared" ref="F49" si="30">+F50</f>
        <v>0</v>
      </c>
      <c r="G49" s="83">
        <v>0</v>
      </c>
      <c r="H49" s="83">
        <v>0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/>
      <c r="D50" s="44"/>
      <c r="E50" s="44"/>
      <c r="F50" s="43"/>
      <c r="G50" s="43"/>
      <c r="H50" s="43"/>
      <c r="I50" s="46"/>
      <c r="J50" s="46"/>
      <c r="K50" s="46"/>
      <c r="L50" s="46"/>
      <c r="M50" s="46"/>
      <c r="N50" s="46"/>
      <c r="O50" s="46"/>
    </row>
    <row r="51" spans="1:15" x14ac:dyDescent="0.2">
      <c r="A51" s="81" t="s">
        <v>77</v>
      </c>
      <c r="B51" s="82" t="s">
        <v>78</v>
      </c>
      <c r="C51" s="83">
        <f>+C52</f>
        <v>0</v>
      </c>
      <c r="D51" s="84">
        <f t="shared" ref="D51:F51" si="31">+D52</f>
        <v>0</v>
      </c>
      <c r="E51" s="84">
        <f t="shared" si="31"/>
        <v>0</v>
      </c>
      <c r="F51" s="83">
        <f t="shared" si="31"/>
        <v>0</v>
      </c>
      <c r="G51" s="83">
        <v>0</v>
      </c>
      <c r="H51" s="83">
        <v>0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/>
      <c r="H52" s="43"/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3" sqref="F13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488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6"/>
      <c r="B10" s="101" t="s">
        <v>255</v>
      </c>
      <c r="C10" s="95">
        <f>+C11+C13</f>
        <v>4361677.7</v>
      </c>
      <c r="D10" s="95">
        <f>+D11+D13</f>
        <v>11614435</v>
      </c>
      <c r="E10" s="95">
        <f>+E11+E13</f>
        <v>11614435</v>
      </c>
      <c r="F10" s="95">
        <f>+F11+F13</f>
        <v>5312650.95</v>
      </c>
      <c r="G10" s="86">
        <f>+F10/C10*100</f>
        <v>121.8029234484703</v>
      </c>
      <c r="H10" s="86">
        <f>+F10/E10*100</f>
        <v>45.741794155290378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1" t="s">
        <v>489</v>
      </c>
      <c r="B11" s="82" t="s">
        <v>490</v>
      </c>
      <c r="C11" s="83">
        <f>+C12</f>
        <v>4361677.7</v>
      </c>
      <c r="D11" s="84">
        <f t="shared" ref="D11:F11" si="0">+D12</f>
        <v>11614435</v>
      </c>
      <c r="E11" s="84">
        <f t="shared" si="0"/>
        <v>11614435</v>
      </c>
      <c r="F11" s="83">
        <f t="shared" si="0"/>
        <v>5312650.95</v>
      </c>
      <c r="G11" s="83">
        <f t="shared" ref="G11:G12" si="1">+F11/C11*100</f>
        <v>121.8029234484703</v>
      </c>
      <c r="H11" s="83">
        <f t="shared" ref="H11:H12" si="2">+F11/E11*100</f>
        <v>45.741794155290378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>
        <v>4361677.7</v>
      </c>
      <c r="D12" s="44">
        <v>11614435</v>
      </c>
      <c r="E12" s="44">
        <v>11614435</v>
      </c>
      <c r="F12" s="43">
        <v>5312650.95</v>
      </c>
      <c r="G12" s="43">
        <f t="shared" si="1"/>
        <v>121.8029234484703</v>
      </c>
      <c r="H12" s="43">
        <f t="shared" si="2"/>
        <v>45.741794155290378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1" t="s">
        <v>493</v>
      </c>
      <c r="B13" s="82" t="s">
        <v>494</v>
      </c>
      <c r="C13" s="83">
        <f>+C14</f>
        <v>0</v>
      </c>
      <c r="D13" s="84">
        <f t="shared" ref="D13" si="3">+D14</f>
        <v>0</v>
      </c>
      <c r="E13" s="84">
        <f t="shared" ref="E13" si="4">+E14</f>
        <v>0</v>
      </c>
      <c r="F13" s="83">
        <f t="shared" ref="F13" si="5">+F14</f>
        <v>0</v>
      </c>
      <c r="G13" s="83">
        <v>0</v>
      </c>
      <c r="H13" s="83">
        <v>0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/>
      <c r="D14" s="44"/>
      <c r="E14" s="44"/>
      <c r="F14" s="43"/>
      <c r="G14" s="43">
        <v>0</v>
      </c>
      <c r="H14" s="43">
        <v>0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7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A15" sqref="A15:XFD17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254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9" t="s">
        <v>77</v>
      </c>
      <c r="B10" s="110" t="s">
        <v>258</v>
      </c>
      <c r="C10" s="88">
        <f>+C11+C15</f>
        <v>0</v>
      </c>
      <c r="D10" s="89">
        <f>+D11+D15</f>
        <v>0</v>
      </c>
      <c r="E10" s="89">
        <f>+E11+E15</f>
        <v>0</v>
      </c>
      <c r="F10" s="88">
        <f>+F11+F15</f>
        <v>34945.5</v>
      </c>
      <c r="G10" s="111">
        <v>0</v>
      </c>
      <c r="H10" s="111">
        <v>0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3" t="s">
        <v>79</v>
      </c>
      <c r="B11" s="104" t="s">
        <v>497</v>
      </c>
      <c r="C11" s="107">
        <f>+C12</f>
        <v>0</v>
      </c>
      <c r="D11" s="115"/>
      <c r="E11" s="115"/>
      <c r="F11" s="107">
        <f>+F12+F14</f>
        <v>34945.5</v>
      </c>
      <c r="G11" s="107">
        <v>0</v>
      </c>
      <c r="H11" s="107">
        <v>0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2" t="s">
        <v>498</v>
      </c>
      <c r="B12" s="78" t="s">
        <v>499</v>
      </c>
      <c r="C12" s="105">
        <f>+C13</f>
        <v>0</v>
      </c>
      <c r="D12" s="106"/>
      <c r="E12" s="106"/>
      <c r="F12" s="105">
        <f>+F13</f>
        <v>0</v>
      </c>
      <c r="G12" s="76">
        <v>0</v>
      </c>
      <c r="H12" s="76">
        <v>0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6"/>
      <c r="E13" s="106"/>
      <c r="F13" s="43"/>
      <c r="G13" s="43"/>
      <c r="H13" s="43"/>
      <c r="I13" s="45"/>
      <c r="J13" s="45"/>
      <c r="K13" s="45"/>
      <c r="L13" s="45"/>
      <c r="M13" s="46"/>
      <c r="N13" s="46"/>
      <c r="O13" s="46"/>
    </row>
    <row r="14" spans="1:15" x14ac:dyDescent="0.2">
      <c r="A14" s="68" t="s">
        <v>591</v>
      </c>
      <c r="B14" s="47" t="s">
        <v>592</v>
      </c>
      <c r="C14" s="43"/>
      <c r="D14" s="106"/>
      <c r="E14" s="106"/>
      <c r="F14" s="43">
        <v>34945.5</v>
      </c>
      <c r="G14" s="43"/>
      <c r="H14" s="43"/>
      <c r="I14" s="45"/>
      <c r="J14" s="45"/>
      <c r="K14" s="45"/>
      <c r="L14" s="45"/>
      <c r="M14" s="46"/>
      <c r="N14" s="46"/>
      <c r="O14" s="46"/>
    </row>
    <row r="15" spans="1:15" x14ac:dyDescent="0.2">
      <c r="A15" s="103" t="s">
        <v>502</v>
      </c>
      <c r="B15" s="104" t="s">
        <v>503</v>
      </c>
      <c r="C15" s="107">
        <f>+C16</f>
        <v>0</v>
      </c>
      <c r="D15" s="115"/>
      <c r="E15" s="115"/>
      <c r="F15" s="107">
        <f>+F16</f>
        <v>0</v>
      </c>
      <c r="G15" s="107">
        <v>0</v>
      </c>
      <c r="H15" s="107">
        <v>0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102" t="s">
        <v>504</v>
      </c>
      <c r="B16" s="78" t="s">
        <v>505</v>
      </c>
      <c r="C16" s="105">
        <f>+C17</f>
        <v>0</v>
      </c>
      <c r="D16" s="106"/>
      <c r="E16" s="106"/>
      <c r="F16" s="105">
        <f t="shared" ref="F16" si="0">+F17</f>
        <v>0</v>
      </c>
      <c r="G16" s="76"/>
      <c r="H16" s="76"/>
      <c r="I16" s="45"/>
      <c r="J16" s="45"/>
      <c r="K16" s="45"/>
      <c r="L16" s="45"/>
      <c r="M16" s="46"/>
      <c r="N16" s="46"/>
      <c r="O16" s="46"/>
    </row>
    <row r="17" spans="1:15" ht="25.5" x14ac:dyDescent="0.2">
      <c r="A17" s="68" t="s">
        <v>506</v>
      </c>
      <c r="B17" s="47" t="s">
        <v>507</v>
      </c>
      <c r="C17" s="43"/>
      <c r="D17" s="106"/>
      <c r="E17" s="106"/>
      <c r="F17" s="43"/>
      <c r="G17" s="43"/>
      <c r="H17" s="43"/>
      <c r="I17" s="45"/>
      <c r="J17" s="45"/>
      <c r="K17" s="45"/>
      <c r="L17" s="45"/>
      <c r="M17" s="46"/>
      <c r="N17" s="46"/>
      <c r="O17" s="46"/>
    </row>
    <row r="18" spans="1:15" x14ac:dyDescent="0.2">
      <c r="A18" s="109" t="s">
        <v>62</v>
      </c>
      <c r="B18" s="110" t="s">
        <v>509</v>
      </c>
      <c r="C18" s="88">
        <f>+C19+C28+C33</f>
        <v>0</v>
      </c>
      <c r="D18" s="89">
        <f>+D19+D28+D33</f>
        <v>0</v>
      </c>
      <c r="E18" s="89">
        <f>+E19+E28+E33</f>
        <v>0</v>
      </c>
      <c r="F18" s="88">
        <f>+F19+F28+F33</f>
        <v>10450</v>
      </c>
      <c r="G18" s="111">
        <v>0</v>
      </c>
      <c r="H18" s="111">
        <v>0</v>
      </c>
      <c r="I18" s="56"/>
      <c r="J18" s="56"/>
      <c r="K18" s="56"/>
      <c r="L18" s="56"/>
      <c r="M18" s="55"/>
      <c r="N18" s="55"/>
      <c r="O18" s="55"/>
    </row>
    <row r="19" spans="1:15" x14ac:dyDescent="0.2">
      <c r="A19" s="103" t="s">
        <v>64</v>
      </c>
      <c r="B19" s="104" t="s">
        <v>510</v>
      </c>
      <c r="C19" s="112">
        <f>+C20+C23+C25</f>
        <v>0</v>
      </c>
      <c r="D19" s="115"/>
      <c r="E19" s="115"/>
      <c r="F19" s="112">
        <f>+F20+F23+F25</f>
        <v>10450</v>
      </c>
      <c r="G19" s="107">
        <v>0</v>
      </c>
      <c r="H19" s="107">
        <v>0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102">
        <v>512</v>
      </c>
      <c r="B20" s="78" t="s">
        <v>549</v>
      </c>
      <c r="C20" s="105">
        <f>+C21+C22</f>
        <v>0</v>
      </c>
      <c r="D20" s="106"/>
      <c r="E20" s="106"/>
      <c r="F20" s="105">
        <f>+F21+F22</f>
        <v>0</v>
      </c>
      <c r="G20" s="105"/>
      <c r="H20" s="105"/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5121</v>
      </c>
      <c r="B21" s="47" t="s">
        <v>550</v>
      </c>
      <c r="C21" s="48"/>
      <c r="D21" s="106"/>
      <c r="E21" s="106"/>
      <c r="F21" s="43"/>
      <c r="G21" s="43"/>
      <c r="H21" s="43"/>
      <c r="I21" s="45"/>
      <c r="J21" s="45"/>
      <c r="K21" s="45"/>
      <c r="L21" s="45"/>
      <c r="M21" s="46"/>
      <c r="N21" s="46"/>
      <c r="O21" s="46"/>
    </row>
    <row r="22" spans="1:15" ht="25.5" x14ac:dyDescent="0.2">
      <c r="A22" s="68">
        <v>5122</v>
      </c>
      <c r="B22" s="47" t="s">
        <v>551</v>
      </c>
      <c r="C22" s="48"/>
      <c r="D22" s="106"/>
      <c r="E22" s="106"/>
      <c r="F22" s="43"/>
      <c r="G22" s="43"/>
      <c r="H22" s="43"/>
      <c r="I22" s="45"/>
      <c r="J22" s="45"/>
      <c r="K22" s="45"/>
      <c r="L22" s="45"/>
      <c r="M22" s="46"/>
      <c r="N22" s="46"/>
      <c r="O22" s="46"/>
    </row>
    <row r="23" spans="1:15" x14ac:dyDescent="0.2">
      <c r="A23" s="102">
        <v>514</v>
      </c>
      <c r="B23" s="78" t="s">
        <v>552</v>
      </c>
      <c r="C23" s="105">
        <f>+C24</f>
        <v>0</v>
      </c>
      <c r="D23" s="106"/>
      <c r="E23" s="106"/>
      <c r="F23" s="105">
        <f t="shared" ref="F23" si="1">+F24</f>
        <v>0</v>
      </c>
      <c r="G23" s="105">
        <v>0</v>
      </c>
      <c r="H23" s="105">
        <v>0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68">
        <v>5141</v>
      </c>
      <c r="B24" s="47" t="s">
        <v>553</v>
      </c>
      <c r="C24" s="48"/>
      <c r="D24" s="106"/>
      <c r="E24" s="106"/>
      <c r="F24" s="43"/>
      <c r="G24" s="43"/>
      <c r="H24" s="43"/>
      <c r="I24" s="45"/>
      <c r="J24" s="45"/>
      <c r="K24" s="45"/>
      <c r="L24" s="45"/>
      <c r="M24" s="46"/>
      <c r="N24" s="46"/>
      <c r="O24" s="46"/>
    </row>
    <row r="25" spans="1:15" x14ac:dyDescent="0.2">
      <c r="A25" s="102">
        <v>518</v>
      </c>
      <c r="B25" s="78" t="s">
        <v>554</v>
      </c>
      <c r="C25" s="105">
        <f>+C26+C27</f>
        <v>0</v>
      </c>
      <c r="D25" s="106"/>
      <c r="E25" s="106"/>
      <c r="F25" s="105">
        <f>+F26+F27</f>
        <v>10450</v>
      </c>
      <c r="G25" s="105">
        <v>0</v>
      </c>
      <c r="H25" s="105">
        <v>0</v>
      </c>
      <c r="I25" s="45"/>
      <c r="J25" s="45"/>
      <c r="K25" s="45"/>
      <c r="L25" s="45"/>
      <c r="M25" s="46"/>
      <c r="N25" s="46"/>
      <c r="O25" s="46"/>
    </row>
    <row r="26" spans="1:15" ht="25.5" x14ac:dyDescent="0.2">
      <c r="A26" s="68">
        <v>5181</v>
      </c>
      <c r="B26" s="47" t="s">
        <v>555</v>
      </c>
      <c r="C26" s="48"/>
      <c r="D26" s="106"/>
      <c r="E26" s="106"/>
      <c r="F26" s="43"/>
      <c r="G26" s="43"/>
      <c r="H26" s="43"/>
      <c r="I26" s="45"/>
      <c r="J26" s="45"/>
      <c r="K26" s="45"/>
      <c r="L26" s="45"/>
      <c r="M26" s="46"/>
      <c r="N26" s="46"/>
      <c r="O26" s="46"/>
    </row>
    <row r="27" spans="1:15" x14ac:dyDescent="0.2">
      <c r="A27" s="68">
        <v>5183</v>
      </c>
      <c r="B27" s="47" t="s">
        <v>556</v>
      </c>
      <c r="C27" s="48"/>
      <c r="D27" s="106"/>
      <c r="E27" s="106"/>
      <c r="F27" s="43">
        <v>10450</v>
      </c>
      <c r="G27" s="43">
        <v>0</v>
      </c>
      <c r="H27" s="43">
        <v>0</v>
      </c>
      <c r="I27" s="45"/>
      <c r="J27" s="45"/>
      <c r="K27" s="45"/>
      <c r="L27" s="45"/>
      <c r="M27" s="46"/>
      <c r="N27" s="46"/>
      <c r="O27" s="46"/>
    </row>
    <row r="28" spans="1:15" x14ac:dyDescent="0.2">
      <c r="A28" s="103" t="s">
        <v>511</v>
      </c>
      <c r="B28" s="104" t="s">
        <v>512</v>
      </c>
      <c r="C28" s="112">
        <f>+C29+C31</f>
        <v>0</v>
      </c>
      <c r="D28" s="115"/>
      <c r="E28" s="115"/>
      <c r="F28" s="112">
        <f>+F29+F31</f>
        <v>0</v>
      </c>
      <c r="G28" s="107">
        <v>0</v>
      </c>
      <c r="H28" s="107">
        <v>0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102" t="s">
        <v>513</v>
      </c>
      <c r="B29" s="78" t="s">
        <v>514</v>
      </c>
      <c r="C29" s="105">
        <f>+C30</f>
        <v>0</v>
      </c>
      <c r="D29" s="106"/>
      <c r="E29" s="106"/>
      <c r="F29" s="105">
        <f t="shared" ref="F29" si="2">+F30</f>
        <v>0</v>
      </c>
      <c r="G29" s="76">
        <v>0</v>
      </c>
      <c r="H29" s="76">
        <v>0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68" t="s">
        <v>515</v>
      </c>
      <c r="B30" s="47" t="s">
        <v>514</v>
      </c>
      <c r="C30" s="48"/>
      <c r="D30" s="106"/>
      <c r="E30" s="106"/>
      <c r="F30" s="43"/>
      <c r="G30" s="43"/>
      <c r="H30" s="43"/>
      <c r="I30" s="45"/>
      <c r="J30" s="45"/>
      <c r="K30" s="45"/>
      <c r="L30" s="45"/>
      <c r="M30" s="46"/>
      <c r="N30" s="46"/>
      <c r="O30" s="46"/>
    </row>
    <row r="31" spans="1:15" ht="25.5" x14ac:dyDescent="0.2">
      <c r="A31" s="102" t="s">
        <v>516</v>
      </c>
      <c r="B31" s="78" t="s">
        <v>517</v>
      </c>
      <c r="C31" s="105">
        <f>+C32</f>
        <v>0</v>
      </c>
      <c r="D31" s="106"/>
      <c r="E31" s="106"/>
      <c r="F31" s="105">
        <f t="shared" ref="F31" si="3">+F32</f>
        <v>0</v>
      </c>
      <c r="G31" s="76">
        <v>0</v>
      </c>
      <c r="H31" s="76">
        <v>0</v>
      </c>
      <c r="I31" s="45"/>
      <c r="J31" s="45"/>
      <c r="K31" s="45"/>
      <c r="L31" s="45"/>
      <c r="M31" s="46"/>
      <c r="N31" s="46"/>
      <c r="O31" s="46"/>
    </row>
    <row r="32" spans="1:15" ht="25.5" x14ac:dyDescent="0.2">
      <c r="A32" s="68" t="s">
        <v>518</v>
      </c>
      <c r="B32" s="47" t="s">
        <v>519</v>
      </c>
      <c r="C32" s="43"/>
      <c r="D32" s="106"/>
      <c r="E32" s="106"/>
      <c r="F32" s="43"/>
      <c r="G32" s="43"/>
      <c r="H32" s="43"/>
      <c r="I32" s="45"/>
      <c r="J32" s="45"/>
      <c r="K32" s="45"/>
      <c r="L32" s="45"/>
      <c r="M32" s="46"/>
      <c r="N32" s="46"/>
      <c r="O32" s="46"/>
    </row>
    <row r="33" spans="1:15" x14ac:dyDescent="0.2">
      <c r="A33" s="103" t="s">
        <v>520</v>
      </c>
      <c r="B33" s="104" t="s">
        <v>521</v>
      </c>
      <c r="C33" s="107">
        <f>+C34+C36</f>
        <v>0</v>
      </c>
      <c r="D33" s="115"/>
      <c r="E33" s="115"/>
      <c r="F33" s="107">
        <f>+F34+F36</f>
        <v>0</v>
      </c>
      <c r="G33" s="107">
        <v>0</v>
      </c>
      <c r="H33" s="107">
        <v>0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102" t="s">
        <v>522</v>
      </c>
      <c r="B34" s="78" t="s">
        <v>523</v>
      </c>
      <c r="C34" s="105">
        <f>+C35</f>
        <v>0</v>
      </c>
      <c r="D34" s="106"/>
      <c r="E34" s="106"/>
      <c r="F34" s="105">
        <f t="shared" ref="F34" si="4">+F35</f>
        <v>0</v>
      </c>
      <c r="G34" s="76">
        <v>0</v>
      </c>
      <c r="H34" s="76">
        <v>0</v>
      </c>
      <c r="I34" s="45"/>
      <c r="J34" s="45"/>
      <c r="K34" s="45"/>
      <c r="L34" s="45"/>
      <c r="M34" s="46"/>
      <c r="N34" s="46"/>
      <c r="O34" s="46"/>
    </row>
    <row r="35" spans="1:15" ht="25.5" x14ac:dyDescent="0.2">
      <c r="A35" s="68" t="s">
        <v>524</v>
      </c>
      <c r="B35" s="47" t="s">
        <v>525</v>
      </c>
      <c r="C35" s="43"/>
      <c r="D35" s="106"/>
      <c r="E35" s="106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ht="25.5" x14ac:dyDescent="0.2">
      <c r="A36" s="102" t="s">
        <v>526</v>
      </c>
      <c r="B36" s="78" t="s">
        <v>527</v>
      </c>
      <c r="C36" s="105">
        <f>+C37</f>
        <v>0</v>
      </c>
      <c r="D36" s="106"/>
      <c r="E36" s="106"/>
      <c r="F36" s="105">
        <f t="shared" ref="F36" si="5">+F37</f>
        <v>0</v>
      </c>
      <c r="G36" s="105">
        <v>0</v>
      </c>
      <c r="H36" s="105">
        <v>0</v>
      </c>
      <c r="I36" s="46"/>
      <c r="J36" s="46"/>
      <c r="K36" s="46"/>
      <c r="L36" s="46"/>
      <c r="M36" s="46"/>
      <c r="N36" s="46"/>
      <c r="O36" s="46"/>
    </row>
    <row r="37" spans="1:15" ht="25.5" x14ac:dyDescent="0.2">
      <c r="A37" s="68" t="s">
        <v>528</v>
      </c>
      <c r="B37" s="47" t="s">
        <v>529</v>
      </c>
      <c r="C37" s="43"/>
      <c r="D37" s="106"/>
      <c r="E37" s="106"/>
      <c r="F37" s="43"/>
      <c r="G37" s="43"/>
      <c r="H37" s="43"/>
      <c r="I37" s="46"/>
      <c r="J37" s="46"/>
      <c r="K37" s="46"/>
      <c r="L37" s="46"/>
      <c r="M37" s="46"/>
      <c r="N37" s="46"/>
      <c r="O37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N21" sqref="N21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04" t="s">
        <v>259</v>
      </c>
      <c r="B5" s="204"/>
      <c r="C5" s="204"/>
      <c r="D5" s="204"/>
      <c r="E5" s="204"/>
      <c r="F5" s="204"/>
      <c r="G5" s="204"/>
      <c r="H5" s="20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03" t="s">
        <v>3</v>
      </c>
      <c r="B7" s="203"/>
      <c r="C7" s="50" t="s">
        <v>564</v>
      </c>
      <c r="D7" s="50" t="s">
        <v>570</v>
      </c>
      <c r="E7" s="50" t="s">
        <v>571</v>
      </c>
      <c r="F7" s="50" t="s">
        <v>572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02">
        <v>1</v>
      </c>
      <c r="B8" s="20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3" t="s">
        <v>257</v>
      </c>
      <c r="B10" s="104" t="s">
        <v>26</v>
      </c>
      <c r="C10" s="107">
        <f t="shared" ref="C10:F11" si="0">+C11</f>
        <v>0</v>
      </c>
      <c r="D10" s="108">
        <f t="shared" si="0"/>
        <v>0</v>
      </c>
      <c r="E10" s="108">
        <f t="shared" si="0"/>
        <v>0</v>
      </c>
      <c r="F10" s="107">
        <f t="shared" si="0"/>
        <v>0</v>
      </c>
      <c r="G10" s="107"/>
      <c r="H10" s="107"/>
      <c r="I10" s="45"/>
      <c r="J10" s="45"/>
      <c r="K10" s="45"/>
      <c r="L10" s="45"/>
      <c r="M10" s="46"/>
      <c r="N10" s="46"/>
      <c r="O10" s="46"/>
    </row>
    <row r="11" spans="1:15" x14ac:dyDescent="0.2">
      <c r="A11" s="102" t="s">
        <v>57</v>
      </c>
      <c r="B11" s="78" t="s">
        <v>58</v>
      </c>
      <c r="C11" s="105">
        <f t="shared" si="0"/>
        <v>0</v>
      </c>
      <c r="D11" s="106">
        <f t="shared" si="0"/>
        <v>0</v>
      </c>
      <c r="E11" s="106">
        <f t="shared" si="0"/>
        <v>0</v>
      </c>
      <c r="F11" s="105">
        <f t="shared" si="0"/>
        <v>0</v>
      </c>
      <c r="G11" s="105"/>
      <c r="H11" s="105"/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/>
      <c r="H12" s="43"/>
      <c r="I12" s="45"/>
      <c r="J12" s="45"/>
      <c r="K12" s="45"/>
      <c r="L12" s="45"/>
      <c r="M12" s="46"/>
      <c r="N12" s="46"/>
      <c r="O12" s="46"/>
    </row>
    <row r="13" spans="1:15" x14ac:dyDescent="0.2">
      <c r="A13" s="103" t="s">
        <v>508</v>
      </c>
      <c r="B13" s="104" t="s">
        <v>26</v>
      </c>
      <c r="C13" s="107">
        <f>+C14+C16+C18</f>
        <v>0</v>
      </c>
      <c r="D13" s="108">
        <f>+D14+D16+D18</f>
        <v>0</v>
      </c>
      <c r="E13" s="108">
        <f>+E14+E16+E18</f>
        <v>0</v>
      </c>
      <c r="F13" s="107">
        <f>+F14+F16+F18</f>
        <v>0</v>
      </c>
      <c r="G13" s="107"/>
      <c r="H13" s="107"/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81</v>
      </c>
      <c r="B14" s="78" t="s">
        <v>485</v>
      </c>
      <c r="C14" s="105">
        <f>+C15</f>
        <v>0</v>
      </c>
      <c r="D14" s="106">
        <f>+D15</f>
        <v>0</v>
      </c>
      <c r="E14" s="106">
        <f>+E15</f>
        <v>0</v>
      </c>
      <c r="F14" s="105">
        <f>+F15</f>
        <v>0</v>
      </c>
      <c r="G14" s="105"/>
      <c r="H14" s="105"/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/>
      <c r="G15" s="43"/>
      <c r="H15" s="43"/>
      <c r="I15" s="46"/>
      <c r="J15" s="46"/>
      <c r="K15" s="46"/>
      <c r="L15" s="46"/>
      <c r="M15" s="46"/>
      <c r="N15" s="46"/>
      <c r="O15" s="46"/>
    </row>
    <row r="16" spans="1:15" x14ac:dyDescent="0.2">
      <c r="A16" s="102" t="s">
        <v>57</v>
      </c>
      <c r="B16" s="78" t="s">
        <v>58</v>
      </c>
      <c r="C16" s="105">
        <f>+C17</f>
        <v>0</v>
      </c>
      <c r="D16" s="106">
        <f>+D17</f>
        <v>0</v>
      </c>
      <c r="E16" s="106">
        <f>+E17</f>
        <v>0</v>
      </c>
      <c r="F16" s="105">
        <f>+F17</f>
        <v>0</v>
      </c>
      <c r="G16" s="105"/>
      <c r="H16" s="105"/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102" t="s">
        <v>62</v>
      </c>
      <c r="B18" s="78" t="s">
        <v>63</v>
      </c>
      <c r="C18" s="105">
        <f>+C19</f>
        <v>0</v>
      </c>
      <c r="D18" s="106">
        <f>+D19</f>
        <v>0</v>
      </c>
      <c r="E18" s="106">
        <f>+E19</f>
        <v>0</v>
      </c>
      <c r="F18" s="105">
        <f>+F19</f>
        <v>0</v>
      </c>
      <c r="G18" s="105"/>
      <c r="H18" s="105"/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114"/>
  <sheetViews>
    <sheetView zoomScale="90" zoomScaleNormal="90"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E239" sqref="E239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204" t="s">
        <v>530</v>
      </c>
      <c r="B1" s="204"/>
      <c r="C1" s="204"/>
      <c r="D1" s="204"/>
      <c r="E1" s="204"/>
      <c r="F1" s="204"/>
    </row>
    <row r="2" spans="1:6" ht="15.75" x14ac:dyDescent="0.25">
      <c r="A2" s="204" t="s">
        <v>531</v>
      </c>
      <c r="B2" s="204"/>
      <c r="C2" s="204"/>
      <c r="D2" s="204"/>
      <c r="E2" s="204"/>
      <c r="F2" s="204"/>
    </row>
    <row r="3" spans="1:6" ht="18" x14ac:dyDescent="0.25">
      <c r="A3" s="41"/>
      <c r="B3" s="41"/>
      <c r="C3" s="41"/>
      <c r="D3" s="42"/>
      <c r="E3" s="42"/>
      <c r="F3" s="42"/>
    </row>
    <row r="4" spans="1:6" ht="38.25" x14ac:dyDescent="0.25">
      <c r="A4" s="205" t="s">
        <v>3</v>
      </c>
      <c r="B4" s="205"/>
      <c r="C4" s="154" t="s">
        <v>570</v>
      </c>
      <c r="D4" s="154" t="s">
        <v>571</v>
      </c>
      <c r="E4" s="154" t="s">
        <v>572</v>
      </c>
      <c r="F4" s="154" t="s">
        <v>532</v>
      </c>
    </row>
    <row r="5" spans="1:6" x14ac:dyDescent="0.25">
      <c r="A5" s="205">
        <v>1</v>
      </c>
      <c r="B5" s="205"/>
      <c r="C5" s="155">
        <v>2</v>
      </c>
      <c r="D5" s="155">
        <v>3</v>
      </c>
      <c r="E5" s="156">
        <v>4.3333333333333304</v>
      </c>
      <c r="F5" s="155">
        <v>5.0833333333333304</v>
      </c>
    </row>
    <row r="6" spans="1:6" x14ac:dyDescent="0.25">
      <c r="A6" s="157" t="s">
        <v>536</v>
      </c>
      <c r="B6" s="158" t="s">
        <v>537</v>
      </c>
      <c r="C6" s="159">
        <v>11614435</v>
      </c>
      <c r="D6" s="159">
        <v>11614435</v>
      </c>
      <c r="E6" s="160">
        <f>E10+E54+E93+E133+E166+E179+E182+E210</f>
        <v>5312650.95</v>
      </c>
      <c r="F6" s="160">
        <f>+E6/C6*100</f>
        <v>45.741794155290378</v>
      </c>
    </row>
    <row r="7" spans="1:6" x14ac:dyDescent="0.25">
      <c r="A7" s="161" t="s">
        <v>209</v>
      </c>
      <c r="B7" s="162" t="s">
        <v>533</v>
      </c>
      <c r="C7" s="159">
        <v>11614435</v>
      </c>
      <c r="D7" s="159">
        <v>11614435</v>
      </c>
      <c r="E7" s="160">
        <f>E6</f>
        <v>5312650.95</v>
      </c>
      <c r="F7" s="160">
        <f t="shared" ref="F7:F48" si="0">+E7/C7*100</f>
        <v>45.741794155290378</v>
      </c>
    </row>
    <row r="8" spans="1:6" ht="25.5" x14ac:dyDescent="0.25">
      <c r="A8" s="163" t="s">
        <v>534</v>
      </c>
      <c r="B8" s="164" t="s">
        <v>535</v>
      </c>
      <c r="C8" s="159">
        <f>C10+C54+C93+C133+C182+C210+C250</f>
        <v>11614435</v>
      </c>
      <c r="D8" s="159">
        <f>C8</f>
        <v>11614435</v>
      </c>
      <c r="E8" s="160">
        <f t="shared" ref="E8" si="1">E7</f>
        <v>5312650.95</v>
      </c>
      <c r="F8" s="160">
        <f t="shared" si="0"/>
        <v>45.741794155290378</v>
      </c>
    </row>
    <row r="9" spans="1:6" ht="25.5" x14ac:dyDescent="0.25">
      <c r="A9" s="165" t="s">
        <v>559</v>
      </c>
      <c r="B9" s="166" t="s">
        <v>560</v>
      </c>
      <c r="C9" s="167">
        <f>C10+C210</f>
        <v>4847567</v>
      </c>
      <c r="D9" s="167">
        <f>D10+D210</f>
        <v>4847567</v>
      </c>
      <c r="E9" s="171">
        <f>E10+E210</f>
        <v>2465657.4700000002</v>
      </c>
      <c r="F9" s="171">
        <f>+E9/C9*100</f>
        <v>50.863814156668695</v>
      </c>
    </row>
    <row r="10" spans="1:6" x14ac:dyDescent="0.25">
      <c r="A10" s="128" t="s">
        <v>56</v>
      </c>
      <c r="B10" s="129" t="s">
        <v>55</v>
      </c>
      <c r="C10" s="130">
        <f>C11+C43+C48+C17</f>
        <v>4590217</v>
      </c>
      <c r="D10" s="130">
        <f>C10</f>
        <v>4590217</v>
      </c>
      <c r="E10" s="131">
        <f>E11+E17+E43+E48+E46</f>
        <v>2314074.3800000004</v>
      </c>
      <c r="F10" s="131">
        <f t="shared" si="0"/>
        <v>50.413180466195826</v>
      </c>
    </row>
    <row r="11" spans="1:6" x14ac:dyDescent="0.25">
      <c r="A11" s="132" t="s">
        <v>83</v>
      </c>
      <c r="B11" s="133" t="s">
        <v>84</v>
      </c>
      <c r="C11" s="134">
        <v>3816085</v>
      </c>
      <c r="D11" s="134">
        <v>3816085</v>
      </c>
      <c r="E11" s="135">
        <f>SUM(E12:E16)</f>
        <v>1904021.9800000002</v>
      </c>
      <c r="F11" s="135">
        <f t="shared" si="0"/>
        <v>49.89464280800874</v>
      </c>
    </row>
    <row r="12" spans="1:6" x14ac:dyDescent="0.25">
      <c r="A12" s="132" t="s">
        <v>87</v>
      </c>
      <c r="B12" s="133" t="s">
        <v>88</v>
      </c>
      <c r="C12" s="134"/>
      <c r="D12" s="136"/>
      <c r="E12" s="168">
        <v>1589614.87</v>
      </c>
      <c r="F12" s="135"/>
    </row>
    <row r="13" spans="1:6" x14ac:dyDescent="0.25">
      <c r="A13" s="132" t="s">
        <v>375</v>
      </c>
      <c r="B13" s="133" t="s">
        <v>376</v>
      </c>
      <c r="C13" s="134"/>
      <c r="D13" s="136"/>
      <c r="E13" s="168">
        <v>9814.56</v>
      </c>
      <c r="F13" s="135"/>
    </row>
    <row r="14" spans="1:6" x14ac:dyDescent="0.25">
      <c r="A14" s="132" t="s">
        <v>93</v>
      </c>
      <c r="B14" s="133" t="s">
        <v>92</v>
      </c>
      <c r="C14" s="134"/>
      <c r="D14" s="136"/>
      <c r="E14" s="168">
        <v>39465.760000000002</v>
      </c>
      <c r="F14" s="135"/>
    </row>
    <row r="15" spans="1:6" ht="25.5" x14ac:dyDescent="0.25">
      <c r="A15" s="132" t="s">
        <v>377</v>
      </c>
      <c r="B15" s="133" t="s">
        <v>575</v>
      </c>
      <c r="C15" s="134"/>
      <c r="D15" s="136"/>
      <c r="E15" s="168">
        <v>4408.54</v>
      </c>
      <c r="F15" s="135"/>
    </row>
    <row r="16" spans="1:6" x14ac:dyDescent="0.25">
      <c r="A16" s="132" t="s">
        <v>96</v>
      </c>
      <c r="B16" s="133" t="s">
        <v>97</v>
      </c>
      <c r="C16" s="134"/>
      <c r="D16" s="136"/>
      <c r="E16" s="168">
        <v>260718.25</v>
      </c>
      <c r="F16" s="135"/>
    </row>
    <row r="17" spans="1:6" x14ac:dyDescent="0.25">
      <c r="A17" s="132" t="s">
        <v>98</v>
      </c>
      <c r="B17" s="133" t="s">
        <v>99</v>
      </c>
      <c r="C17" s="134">
        <v>667748</v>
      </c>
      <c r="D17" s="134">
        <v>667748</v>
      </c>
      <c r="E17" s="135">
        <f>SUM(E18:E42)</f>
        <v>391300.94000000012</v>
      </c>
      <c r="F17" s="135">
        <f t="shared" si="0"/>
        <v>58.600091651341543</v>
      </c>
    </row>
    <row r="18" spans="1:6" x14ac:dyDescent="0.25">
      <c r="A18" s="132" t="s">
        <v>102</v>
      </c>
      <c r="B18" s="133" t="s">
        <v>103</v>
      </c>
      <c r="C18" s="134"/>
      <c r="D18" s="136"/>
      <c r="E18" s="168">
        <v>16255.6</v>
      </c>
      <c r="F18" s="135"/>
    </row>
    <row r="19" spans="1:6" ht="25.5" x14ac:dyDescent="0.25">
      <c r="A19" s="132" t="s">
        <v>104</v>
      </c>
      <c r="B19" s="133" t="s">
        <v>105</v>
      </c>
      <c r="C19" s="134"/>
      <c r="D19" s="136"/>
      <c r="E19" s="168">
        <v>29632.33</v>
      </c>
      <c r="F19" s="135"/>
    </row>
    <row r="20" spans="1:6" x14ac:dyDescent="0.25">
      <c r="A20" s="132" t="s">
        <v>106</v>
      </c>
      <c r="B20" s="133" t="s">
        <v>107</v>
      </c>
      <c r="C20" s="134"/>
      <c r="D20" s="136"/>
      <c r="E20" s="168">
        <v>4768.12</v>
      </c>
      <c r="F20" s="135"/>
    </row>
    <row r="21" spans="1:6" x14ac:dyDescent="0.25">
      <c r="A21" s="132" t="s">
        <v>108</v>
      </c>
      <c r="B21" s="133" t="s">
        <v>109</v>
      </c>
      <c r="C21" s="134"/>
      <c r="D21" s="136"/>
      <c r="E21" s="168">
        <v>2003.26</v>
      </c>
      <c r="F21" s="135"/>
    </row>
    <row r="22" spans="1:6" x14ac:dyDescent="0.25">
      <c r="A22" s="132" t="s">
        <v>112</v>
      </c>
      <c r="B22" s="133" t="s">
        <v>113</v>
      </c>
      <c r="C22" s="134"/>
      <c r="D22" s="136"/>
      <c r="E22" s="168">
        <v>7835.48</v>
      </c>
      <c r="F22" s="135"/>
    </row>
    <row r="23" spans="1:6" x14ac:dyDescent="0.25">
      <c r="A23" s="132" t="s">
        <v>381</v>
      </c>
      <c r="B23" s="133" t="s">
        <v>382</v>
      </c>
      <c r="C23" s="134"/>
      <c r="D23" s="136"/>
      <c r="E23" s="168">
        <v>14031.53</v>
      </c>
      <c r="F23" s="135"/>
    </row>
    <row r="24" spans="1:6" x14ac:dyDescent="0.25">
      <c r="A24" s="137" t="s">
        <v>114</v>
      </c>
      <c r="B24" s="133" t="s">
        <v>115</v>
      </c>
      <c r="C24" s="134"/>
      <c r="D24" s="134"/>
      <c r="E24" s="135">
        <v>33139.67</v>
      </c>
      <c r="F24" s="135"/>
    </row>
    <row r="25" spans="1:6" ht="25.5" x14ac:dyDescent="0.25">
      <c r="A25" s="132" t="s">
        <v>116</v>
      </c>
      <c r="B25" s="133" t="s">
        <v>117</v>
      </c>
      <c r="C25" s="134"/>
      <c r="D25" s="136"/>
      <c r="E25" s="168">
        <v>23473.42</v>
      </c>
      <c r="F25" s="135"/>
    </row>
    <row r="26" spans="1:6" x14ac:dyDescent="0.25">
      <c r="A26" s="132" t="s">
        <v>118</v>
      </c>
      <c r="B26" s="133" t="s">
        <v>574</v>
      </c>
      <c r="C26" s="134"/>
      <c r="D26" s="136"/>
      <c r="E26" s="168">
        <v>2055.0100000000002</v>
      </c>
      <c r="F26" s="135"/>
    </row>
    <row r="27" spans="1:6" x14ac:dyDescent="0.25">
      <c r="A27" s="137" t="s">
        <v>120</v>
      </c>
      <c r="B27" s="133" t="s">
        <v>121</v>
      </c>
      <c r="C27" s="134"/>
      <c r="D27" s="138"/>
      <c r="E27" s="135">
        <v>3538.14</v>
      </c>
      <c r="F27" s="135"/>
    </row>
    <row r="28" spans="1:6" x14ac:dyDescent="0.25">
      <c r="A28" s="132" t="s">
        <v>124</v>
      </c>
      <c r="B28" s="133" t="s">
        <v>573</v>
      </c>
      <c r="C28" s="134"/>
      <c r="D28" s="136"/>
      <c r="E28" s="168">
        <v>13705.89</v>
      </c>
      <c r="F28" s="135"/>
    </row>
    <row r="29" spans="1:6" x14ac:dyDescent="0.25">
      <c r="A29" s="137" t="s">
        <v>126</v>
      </c>
      <c r="B29" s="133" t="s">
        <v>578</v>
      </c>
      <c r="C29" s="134"/>
      <c r="D29" s="134"/>
      <c r="E29" s="135">
        <v>95995.1</v>
      </c>
      <c r="F29" s="135"/>
    </row>
    <row r="30" spans="1:6" x14ac:dyDescent="0.25">
      <c r="A30" s="132" t="s">
        <v>128</v>
      </c>
      <c r="B30" s="133" t="s">
        <v>129</v>
      </c>
      <c r="C30" s="134"/>
      <c r="D30" s="136"/>
      <c r="E30" s="168">
        <v>3902.44</v>
      </c>
      <c r="F30" s="135"/>
    </row>
    <row r="31" spans="1:6" x14ac:dyDescent="0.25">
      <c r="A31" s="137" t="s">
        <v>130</v>
      </c>
      <c r="B31" s="133" t="s">
        <v>131</v>
      </c>
      <c r="C31" s="134"/>
      <c r="D31" s="134"/>
      <c r="E31" s="135">
        <v>24700.42</v>
      </c>
      <c r="F31" s="135"/>
    </row>
    <row r="32" spans="1:6" x14ac:dyDescent="0.25">
      <c r="A32" s="132" t="s">
        <v>132</v>
      </c>
      <c r="B32" s="133" t="s">
        <v>133</v>
      </c>
      <c r="C32" s="134"/>
      <c r="D32" s="136"/>
      <c r="E32" s="168">
        <v>8178.83</v>
      </c>
      <c r="F32" s="135"/>
    </row>
    <row r="33" spans="1:6" x14ac:dyDescent="0.25">
      <c r="A33" s="132" t="s">
        <v>134</v>
      </c>
      <c r="B33" s="133" t="s">
        <v>135</v>
      </c>
      <c r="C33" s="134"/>
      <c r="D33" s="136"/>
      <c r="E33" s="168">
        <v>1975.33</v>
      </c>
      <c r="F33" s="135"/>
    </row>
    <row r="34" spans="1:6" x14ac:dyDescent="0.25">
      <c r="A34" s="132" t="s">
        <v>136</v>
      </c>
      <c r="B34" s="133" t="s">
        <v>137</v>
      </c>
      <c r="C34" s="134"/>
      <c r="D34" s="136"/>
      <c r="E34" s="168">
        <v>57041.55</v>
      </c>
      <c r="F34" s="135"/>
    </row>
    <row r="35" spans="1:6" x14ac:dyDescent="0.25">
      <c r="A35" s="132" t="s">
        <v>138</v>
      </c>
      <c r="B35" s="133" t="s">
        <v>139</v>
      </c>
      <c r="C35" s="134"/>
      <c r="D35" s="136"/>
      <c r="E35" s="168">
        <v>2729.97</v>
      </c>
      <c r="F35" s="135"/>
    </row>
    <row r="36" spans="1:6" x14ac:dyDescent="0.25">
      <c r="A36" s="132" t="s">
        <v>140</v>
      </c>
      <c r="B36" s="133" t="s">
        <v>141</v>
      </c>
      <c r="C36" s="134"/>
      <c r="D36" s="136"/>
      <c r="E36" s="168">
        <v>9603.68</v>
      </c>
      <c r="F36" s="135"/>
    </row>
    <row r="37" spans="1:6" ht="25.5" x14ac:dyDescent="0.25">
      <c r="A37" s="132" t="s">
        <v>147</v>
      </c>
      <c r="B37" s="133" t="s">
        <v>148</v>
      </c>
      <c r="C37" s="134"/>
      <c r="D37" s="136"/>
      <c r="E37" s="168">
        <v>4962.09</v>
      </c>
      <c r="F37" s="135"/>
    </row>
    <row r="38" spans="1:6" x14ac:dyDescent="0.25">
      <c r="A38" s="137" t="s">
        <v>149</v>
      </c>
      <c r="B38" s="133" t="s">
        <v>150</v>
      </c>
      <c r="C38" s="134"/>
      <c r="D38" s="134"/>
      <c r="E38" s="135">
        <v>16830.02</v>
      </c>
      <c r="F38" s="135"/>
    </row>
    <row r="39" spans="1:6" x14ac:dyDescent="0.25">
      <c r="A39" s="132" t="s">
        <v>151</v>
      </c>
      <c r="B39" s="133" t="s">
        <v>152</v>
      </c>
      <c r="C39" s="134"/>
      <c r="D39" s="136"/>
      <c r="E39" s="168">
        <v>722.62</v>
      </c>
      <c r="F39" s="135"/>
    </row>
    <row r="40" spans="1:6" x14ac:dyDescent="0.25">
      <c r="A40" s="139" t="s">
        <v>153</v>
      </c>
      <c r="B40" s="133" t="s">
        <v>154</v>
      </c>
      <c r="C40" s="134"/>
      <c r="D40" s="138"/>
      <c r="E40" s="135">
        <v>7280.7</v>
      </c>
      <c r="F40" s="135"/>
    </row>
    <row r="41" spans="1:6" x14ac:dyDescent="0.25">
      <c r="A41" s="137" t="s">
        <v>155</v>
      </c>
      <c r="B41" s="133" t="s">
        <v>156</v>
      </c>
      <c r="C41" s="134"/>
      <c r="D41" s="138"/>
      <c r="E41" s="135">
        <v>5843.46</v>
      </c>
      <c r="F41" s="135"/>
    </row>
    <row r="42" spans="1:6" x14ac:dyDescent="0.25">
      <c r="A42" s="132" t="s">
        <v>159</v>
      </c>
      <c r="B42" s="133" t="s">
        <v>146</v>
      </c>
      <c r="C42" s="134"/>
      <c r="D42" s="136"/>
      <c r="E42" s="168">
        <v>1096.28</v>
      </c>
      <c r="F42" s="135"/>
    </row>
    <row r="43" spans="1:6" x14ac:dyDescent="0.25">
      <c r="A43" s="132" t="s">
        <v>160</v>
      </c>
      <c r="B43" s="133" t="s">
        <v>161</v>
      </c>
      <c r="C43" s="134">
        <v>10000</v>
      </c>
      <c r="D43" s="134">
        <v>10000</v>
      </c>
      <c r="E43" s="135">
        <f>SUM(E44:E45)</f>
        <v>5121.3200000000006</v>
      </c>
      <c r="F43" s="135">
        <f t="shared" si="0"/>
        <v>51.213200000000001</v>
      </c>
    </row>
    <row r="44" spans="1:6" x14ac:dyDescent="0.25">
      <c r="A44" s="132" t="s">
        <v>164</v>
      </c>
      <c r="B44" s="133" t="s">
        <v>165</v>
      </c>
      <c r="C44" s="134"/>
      <c r="D44" s="136"/>
      <c r="E44" s="168">
        <v>5119.0600000000004</v>
      </c>
      <c r="F44" s="135"/>
    </row>
    <row r="45" spans="1:6" x14ac:dyDescent="0.25">
      <c r="A45" s="132" t="s">
        <v>391</v>
      </c>
      <c r="B45" s="133" t="s">
        <v>392</v>
      </c>
      <c r="C45" s="134"/>
      <c r="D45" s="136"/>
      <c r="E45" s="168">
        <v>2.2599999999999998</v>
      </c>
      <c r="F45" s="135"/>
    </row>
    <row r="46" spans="1:6" ht="25.5" x14ac:dyDescent="0.25">
      <c r="A46" s="137" t="s">
        <v>203</v>
      </c>
      <c r="B46" s="133" t="s">
        <v>204</v>
      </c>
      <c r="C46" s="134"/>
      <c r="D46" s="138"/>
      <c r="E46" s="135">
        <f>E47</f>
        <v>100</v>
      </c>
      <c r="F46" s="135"/>
    </row>
    <row r="47" spans="1:6" x14ac:dyDescent="0.25">
      <c r="A47" s="132" t="s">
        <v>207</v>
      </c>
      <c r="B47" s="133" t="s">
        <v>208</v>
      </c>
      <c r="C47" s="134"/>
      <c r="D47" s="136"/>
      <c r="E47" s="168">
        <v>100</v>
      </c>
      <c r="F47" s="135"/>
    </row>
    <row r="48" spans="1:6" ht="25.5" x14ac:dyDescent="0.25">
      <c r="A48" s="137" t="s">
        <v>233</v>
      </c>
      <c r="B48" s="133" t="s">
        <v>234</v>
      </c>
      <c r="C48" s="134">
        <v>96384</v>
      </c>
      <c r="D48" s="134">
        <v>96384</v>
      </c>
      <c r="E48" s="135">
        <f>SUM(E49:E52)</f>
        <v>13530.14</v>
      </c>
      <c r="F48" s="135">
        <f t="shared" si="0"/>
        <v>14.03774485391766</v>
      </c>
    </row>
    <row r="49" spans="1:6" x14ac:dyDescent="0.25">
      <c r="A49" s="132" t="s">
        <v>241</v>
      </c>
      <c r="B49" s="133" t="s">
        <v>242</v>
      </c>
      <c r="C49" s="134"/>
      <c r="D49" s="136"/>
      <c r="E49" s="168">
        <v>8313.19</v>
      </c>
      <c r="F49" s="135"/>
    </row>
    <row r="50" spans="1:6" x14ac:dyDescent="0.25">
      <c r="A50" s="132" t="s">
        <v>438</v>
      </c>
      <c r="B50" s="133" t="s">
        <v>439</v>
      </c>
      <c r="C50" s="134"/>
      <c r="D50" s="136"/>
      <c r="E50" s="168">
        <v>2313.4499999999998</v>
      </c>
      <c r="F50" s="135"/>
    </row>
    <row r="51" spans="1:6" x14ac:dyDescent="0.25">
      <c r="A51" s="132">
        <v>4227</v>
      </c>
      <c r="B51" s="133" t="s">
        <v>362</v>
      </c>
      <c r="C51" s="134"/>
      <c r="D51" s="136"/>
      <c r="E51" s="168">
        <v>2466.75</v>
      </c>
      <c r="F51" s="135"/>
    </row>
    <row r="52" spans="1:6" x14ac:dyDescent="0.25">
      <c r="A52" s="132" t="s">
        <v>450</v>
      </c>
      <c r="B52" s="133" t="s">
        <v>451</v>
      </c>
      <c r="C52" s="134"/>
      <c r="D52" s="136"/>
      <c r="E52" s="168">
        <v>436.75</v>
      </c>
      <c r="F52" s="135"/>
    </row>
    <row r="53" spans="1:6" ht="38.25" x14ac:dyDescent="0.25">
      <c r="A53" s="172" t="s">
        <v>562</v>
      </c>
      <c r="B53" s="173" t="s">
        <v>561</v>
      </c>
      <c r="C53" s="174">
        <f>C54+C93+C133+C166+C179+C182+C250</f>
        <v>6766868</v>
      </c>
      <c r="D53" s="174">
        <f>D54+D93+D133+D166+D179+D182+D250</f>
        <v>6766868</v>
      </c>
      <c r="E53" s="174">
        <f>E54+E93+E133+E166+E179+E182+E250</f>
        <v>2846993.48</v>
      </c>
      <c r="F53" s="174">
        <f>+E53/C53*100</f>
        <v>42.072543457327669</v>
      </c>
    </row>
    <row r="54" spans="1:6" x14ac:dyDescent="0.25">
      <c r="A54" s="128" t="s">
        <v>83</v>
      </c>
      <c r="B54" s="129" t="s">
        <v>485</v>
      </c>
      <c r="C54" s="130">
        <f>C55+C60+C82+C92+C88</f>
        <v>3200000</v>
      </c>
      <c r="D54" s="130">
        <f>D55+D60+D82+D92+D88</f>
        <v>3200000</v>
      </c>
      <c r="E54" s="131">
        <f>E55+E60+E82+E88+E86</f>
        <v>760526.88</v>
      </c>
      <c r="F54" s="131">
        <f t="shared" ref="F54:F88" si="2">+E54/C54*100</f>
        <v>23.766465</v>
      </c>
    </row>
    <row r="55" spans="1:6" x14ac:dyDescent="0.25">
      <c r="A55" s="137" t="s">
        <v>83</v>
      </c>
      <c r="B55" s="133" t="s">
        <v>84</v>
      </c>
      <c r="C55" s="134">
        <v>1568450</v>
      </c>
      <c r="D55" s="134">
        <v>1568450</v>
      </c>
      <c r="E55" s="135">
        <f>SUM(E56:E59)</f>
        <v>462018.27</v>
      </c>
      <c r="F55" s="135">
        <f t="shared" si="2"/>
        <v>29.456997035289618</v>
      </c>
    </row>
    <row r="56" spans="1:6" x14ac:dyDescent="0.25">
      <c r="A56" s="132" t="s">
        <v>87</v>
      </c>
      <c r="B56" s="133" t="s">
        <v>88</v>
      </c>
      <c r="C56" s="134"/>
      <c r="D56" s="136"/>
      <c r="E56" s="168">
        <v>359087.21</v>
      </c>
      <c r="F56" s="135"/>
    </row>
    <row r="57" spans="1:6" x14ac:dyDescent="0.25">
      <c r="A57" s="132" t="s">
        <v>93</v>
      </c>
      <c r="B57" s="133" t="s">
        <v>92</v>
      </c>
      <c r="C57" s="134"/>
      <c r="D57" s="136"/>
      <c r="E57" s="168">
        <v>39323</v>
      </c>
      <c r="F57" s="135"/>
    </row>
    <row r="58" spans="1:6" ht="25.5" x14ac:dyDescent="0.25">
      <c r="A58" s="132" t="s">
        <v>377</v>
      </c>
      <c r="B58" s="133" t="s">
        <v>575</v>
      </c>
      <c r="C58" s="134"/>
      <c r="D58" s="136"/>
      <c r="E58" s="168">
        <v>4280.05</v>
      </c>
      <c r="F58" s="135"/>
    </row>
    <row r="59" spans="1:6" x14ac:dyDescent="0.25">
      <c r="A59" s="132" t="s">
        <v>96</v>
      </c>
      <c r="B59" s="133" t="s">
        <v>97</v>
      </c>
      <c r="C59" s="134"/>
      <c r="D59" s="136"/>
      <c r="E59" s="168">
        <v>59328.01</v>
      </c>
      <c r="F59" s="135"/>
    </row>
    <row r="60" spans="1:6" x14ac:dyDescent="0.25">
      <c r="A60" s="132" t="s">
        <v>98</v>
      </c>
      <c r="B60" s="133" t="s">
        <v>99</v>
      </c>
      <c r="C60" s="134">
        <v>715425</v>
      </c>
      <c r="D60" s="134">
        <v>715425</v>
      </c>
      <c r="E60" s="135">
        <f>SUM(E61:E81)</f>
        <v>248804.75</v>
      </c>
      <c r="F60" s="135">
        <f t="shared" si="2"/>
        <v>34.777195373379463</v>
      </c>
    </row>
    <row r="61" spans="1:6" x14ac:dyDescent="0.25">
      <c r="A61" s="132" t="s">
        <v>102</v>
      </c>
      <c r="B61" s="133" t="s">
        <v>103</v>
      </c>
      <c r="C61" s="134"/>
      <c r="D61" s="136"/>
      <c r="E61" s="168">
        <v>20034.89</v>
      </c>
      <c r="F61" s="135"/>
    </row>
    <row r="62" spans="1:6" ht="25.5" x14ac:dyDescent="0.25">
      <c r="A62" s="132" t="s">
        <v>104</v>
      </c>
      <c r="B62" s="133" t="s">
        <v>105</v>
      </c>
      <c r="C62" s="134"/>
      <c r="D62" s="136"/>
      <c r="E62" s="168">
        <v>52362.61</v>
      </c>
      <c r="F62" s="135"/>
    </row>
    <row r="63" spans="1:6" x14ac:dyDescent="0.25">
      <c r="A63" s="132" t="s">
        <v>106</v>
      </c>
      <c r="B63" s="133" t="s">
        <v>107</v>
      </c>
      <c r="C63" s="134"/>
      <c r="D63" s="136"/>
      <c r="E63" s="168">
        <v>930</v>
      </c>
      <c r="F63" s="135"/>
    </row>
    <row r="64" spans="1:6" x14ac:dyDescent="0.25">
      <c r="A64" s="132" t="s">
        <v>108</v>
      </c>
      <c r="B64" s="133" t="s">
        <v>109</v>
      </c>
      <c r="C64" s="134"/>
      <c r="D64" s="136"/>
      <c r="E64" s="168">
        <v>10</v>
      </c>
      <c r="F64" s="135"/>
    </row>
    <row r="65" spans="1:6" x14ac:dyDescent="0.25">
      <c r="A65" s="132" t="s">
        <v>112</v>
      </c>
      <c r="B65" s="133" t="s">
        <v>113</v>
      </c>
      <c r="C65" s="134"/>
      <c r="D65" s="136"/>
      <c r="E65" s="168">
        <v>1657.68</v>
      </c>
      <c r="F65" s="135"/>
    </row>
    <row r="66" spans="1:6" x14ac:dyDescent="0.25">
      <c r="A66" s="132" t="s">
        <v>381</v>
      </c>
      <c r="B66" s="133" t="s">
        <v>382</v>
      </c>
      <c r="C66" s="134"/>
      <c r="D66" s="136"/>
      <c r="E66" s="168">
        <v>11886.48</v>
      </c>
      <c r="F66" s="135"/>
    </row>
    <row r="67" spans="1:6" x14ac:dyDescent="0.25">
      <c r="A67" s="132" t="s">
        <v>114</v>
      </c>
      <c r="B67" s="133" t="s">
        <v>115</v>
      </c>
      <c r="C67" s="134"/>
      <c r="D67" s="136"/>
      <c r="E67" s="168">
        <v>53517.440000000002</v>
      </c>
      <c r="F67" s="135"/>
    </row>
    <row r="68" spans="1:6" ht="25.5" x14ac:dyDescent="0.25">
      <c r="A68" s="132" t="s">
        <v>116</v>
      </c>
      <c r="B68" s="133" t="s">
        <v>117</v>
      </c>
      <c r="C68" s="134"/>
      <c r="D68" s="136"/>
      <c r="E68" s="168">
        <v>16573.28</v>
      </c>
      <c r="F68" s="135"/>
    </row>
    <row r="69" spans="1:6" x14ac:dyDescent="0.25">
      <c r="A69" s="132" t="s">
        <v>118</v>
      </c>
      <c r="B69" s="133" t="s">
        <v>574</v>
      </c>
      <c r="C69" s="134"/>
      <c r="D69" s="136"/>
      <c r="E69" s="168">
        <v>3905.96</v>
      </c>
      <c r="F69" s="135"/>
    </row>
    <row r="70" spans="1:6" x14ac:dyDescent="0.25">
      <c r="A70" s="132" t="s">
        <v>120</v>
      </c>
      <c r="B70" s="133" t="s">
        <v>121</v>
      </c>
      <c r="C70" s="134"/>
      <c r="D70" s="136"/>
      <c r="E70" s="168">
        <v>668.64</v>
      </c>
      <c r="F70" s="135"/>
    </row>
    <row r="71" spans="1:6" x14ac:dyDescent="0.25">
      <c r="A71" s="132" t="s">
        <v>124</v>
      </c>
      <c r="B71" s="133" t="s">
        <v>573</v>
      </c>
      <c r="C71" s="134"/>
      <c r="D71" s="136"/>
      <c r="E71" s="168">
        <v>238.92</v>
      </c>
      <c r="F71" s="135"/>
    </row>
    <row r="72" spans="1:6" x14ac:dyDescent="0.25">
      <c r="A72" s="132" t="s">
        <v>126</v>
      </c>
      <c r="B72" s="133" t="s">
        <v>578</v>
      </c>
      <c r="C72" s="134"/>
      <c r="D72" s="136"/>
      <c r="E72" s="168">
        <v>14624.8</v>
      </c>
      <c r="F72" s="135"/>
    </row>
    <row r="73" spans="1:6" x14ac:dyDescent="0.25">
      <c r="A73" s="132" t="s">
        <v>130</v>
      </c>
      <c r="B73" s="133" t="s">
        <v>131</v>
      </c>
      <c r="C73" s="134"/>
      <c r="D73" s="136"/>
      <c r="E73" s="168">
        <v>884</v>
      </c>
      <c r="F73" s="135"/>
    </row>
    <row r="74" spans="1:6" x14ac:dyDescent="0.25">
      <c r="A74" s="132" t="s">
        <v>134</v>
      </c>
      <c r="B74" s="133" t="s">
        <v>135</v>
      </c>
      <c r="C74" s="134"/>
      <c r="D74" s="136"/>
      <c r="E74" s="168">
        <v>3558.26</v>
      </c>
      <c r="F74" s="135"/>
    </row>
    <row r="75" spans="1:6" x14ac:dyDescent="0.25">
      <c r="A75" s="132" t="s">
        <v>136</v>
      </c>
      <c r="B75" s="133" t="s">
        <v>137</v>
      </c>
      <c r="C75" s="134"/>
      <c r="D75" s="136"/>
      <c r="E75" s="168">
        <v>25603.01</v>
      </c>
      <c r="F75" s="135"/>
    </row>
    <row r="76" spans="1:6" x14ac:dyDescent="0.25">
      <c r="A76" s="132" t="s">
        <v>140</v>
      </c>
      <c r="B76" s="133" t="s">
        <v>141</v>
      </c>
      <c r="C76" s="134"/>
      <c r="D76" s="136"/>
      <c r="E76" s="168">
        <v>15209.8</v>
      </c>
      <c r="F76" s="135"/>
    </row>
    <row r="77" spans="1:6" ht="25.5" x14ac:dyDescent="0.25">
      <c r="A77" s="132" t="s">
        <v>147</v>
      </c>
      <c r="B77" s="133" t="s">
        <v>148</v>
      </c>
      <c r="C77" s="134"/>
      <c r="D77" s="136"/>
      <c r="E77" s="168">
        <v>4962.0600000000004</v>
      </c>
      <c r="F77" s="135"/>
    </row>
    <row r="78" spans="1:6" x14ac:dyDescent="0.25">
      <c r="A78" s="132" t="s">
        <v>151</v>
      </c>
      <c r="B78" s="133" t="s">
        <v>152</v>
      </c>
      <c r="C78" s="134"/>
      <c r="D78" s="136"/>
      <c r="E78" s="168">
        <v>7952</v>
      </c>
      <c r="F78" s="135"/>
    </row>
    <row r="79" spans="1:6" x14ac:dyDescent="0.25">
      <c r="A79" s="132" t="s">
        <v>153</v>
      </c>
      <c r="B79" s="133" t="s">
        <v>154</v>
      </c>
      <c r="C79" s="134"/>
      <c r="D79" s="136"/>
      <c r="E79" s="168">
        <v>90</v>
      </c>
      <c r="F79" s="135"/>
    </row>
    <row r="80" spans="1:6" x14ac:dyDescent="0.25">
      <c r="A80" s="132" t="s">
        <v>155</v>
      </c>
      <c r="B80" s="133" t="s">
        <v>156</v>
      </c>
      <c r="C80" s="134"/>
      <c r="D80" s="136"/>
      <c r="E80" s="168">
        <v>113.67</v>
      </c>
      <c r="F80" s="135"/>
    </row>
    <row r="81" spans="1:7" x14ac:dyDescent="0.25">
      <c r="A81" s="132" t="s">
        <v>159</v>
      </c>
      <c r="B81" s="133" t="s">
        <v>146</v>
      </c>
      <c r="C81" s="134"/>
      <c r="D81" s="136"/>
      <c r="E81" s="168">
        <v>14021.25</v>
      </c>
      <c r="F81" s="135"/>
    </row>
    <row r="82" spans="1:7" x14ac:dyDescent="0.25">
      <c r="A82" s="132" t="s">
        <v>160</v>
      </c>
      <c r="B82" s="133" t="s">
        <v>161</v>
      </c>
      <c r="C82" s="134">
        <v>10000</v>
      </c>
      <c r="D82" s="134">
        <v>10000</v>
      </c>
      <c r="E82" s="135">
        <f>SUM(E83:E85)</f>
        <v>11.5</v>
      </c>
      <c r="F82" s="135">
        <f t="shared" si="2"/>
        <v>0.11499999999999999</v>
      </c>
    </row>
    <row r="83" spans="1:7" x14ac:dyDescent="0.25">
      <c r="A83" s="132" t="s">
        <v>164</v>
      </c>
      <c r="B83" s="133" t="s">
        <v>165</v>
      </c>
      <c r="C83" s="134"/>
      <c r="D83" s="136"/>
      <c r="E83" s="168">
        <v>6</v>
      </c>
      <c r="F83" s="135"/>
    </row>
    <row r="84" spans="1:7" x14ac:dyDescent="0.25">
      <c r="A84" s="137" t="s">
        <v>391</v>
      </c>
      <c r="B84" s="133" t="s">
        <v>392</v>
      </c>
      <c r="C84" s="134"/>
      <c r="D84" s="134"/>
      <c r="E84" s="135">
        <v>4.96</v>
      </c>
      <c r="F84" s="135"/>
    </row>
    <row r="85" spans="1:7" x14ac:dyDescent="0.25">
      <c r="A85" s="137" t="s">
        <v>393</v>
      </c>
      <c r="B85" s="133" t="s">
        <v>394</v>
      </c>
      <c r="C85" s="134"/>
      <c r="D85" s="134"/>
      <c r="E85" s="135">
        <v>0.54</v>
      </c>
      <c r="F85" s="135"/>
    </row>
    <row r="86" spans="1:7" ht="25.5" x14ac:dyDescent="0.25">
      <c r="A86" s="132" t="s">
        <v>203</v>
      </c>
      <c r="B86" s="133" t="s">
        <v>204</v>
      </c>
      <c r="C86" s="134">
        <v>0</v>
      </c>
      <c r="D86" s="136"/>
      <c r="E86" s="168">
        <f>E87</f>
        <v>53.09</v>
      </c>
      <c r="F86" s="135"/>
    </row>
    <row r="87" spans="1:7" x14ac:dyDescent="0.25">
      <c r="A87" s="132" t="s">
        <v>207</v>
      </c>
      <c r="B87" s="133" t="s">
        <v>208</v>
      </c>
      <c r="C87" s="134"/>
      <c r="D87" s="136"/>
      <c r="E87" s="168">
        <v>53.09</v>
      </c>
      <c r="F87" s="135"/>
    </row>
    <row r="88" spans="1:7" ht="25.5" x14ac:dyDescent="0.25">
      <c r="A88" s="132" t="s">
        <v>233</v>
      </c>
      <c r="B88" s="133" t="s">
        <v>234</v>
      </c>
      <c r="C88" s="134">
        <v>45000</v>
      </c>
      <c r="D88" s="134">
        <v>45000</v>
      </c>
      <c r="E88" s="135">
        <f>SUM(E89:E92)</f>
        <v>49639.27</v>
      </c>
      <c r="F88" s="135">
        <f t="shared" si="2"/>
        <v>110.30948888888888</v>
      </c>
    </row>
    <row r="89" spans="1:7" x14ac:dyDescent="0.25">
      <c r="A89" s="132" t="s">
        <v>241</v>
      </c>
      <c r="B89" s="133" t="s">
        <v>242</v>
      </c>
      <c r="C89" s="134"/>
      <c r="D89" s="136"/>
      <c r="E89" s="168">
        <v>9220.1299999999992</v>
      </c>
      <c r="F89" s="135"/>
    </row>
    <row r="90" spans="1:7" x14ac:dyDescent="0.25">
      <c r="A90" s="137" t="s">
        <v>595</v>
      </c>
      <c r="B90" s="133" t="s">
        <v>244</v>
      </c>
      <c r="C90" s="134"/>
      <c r="D90" s="134"/>
      <c r="E90" s="135">
        <v>27981.14</v>
      </c>
      <c r="F90" s="135"/>
    </row>
    <row r="91" spans="1:7" x14ac:dyDescent="0.25">
      <c r="A91" s="139" t="s">
        <v>443</v>
      </c>
      <c r="B91" s="133" t="s">
        <v>362</v>
      </c>
      <c r="C91" s="134"/>
      <c r="D91" s="134"/>
      <c r="E91" s="135">
        <v>12438</v>
      </c>
      <c r="F91" s="135"/>
    </row>
    <row r="92" spans="1:7" ht="25.5" x14ac:dyDescent="0.25">
      <c r="A92" s="132" t="s">
        <v>249</v>
      </c>
      <c r="B92" s="133" t="s">
        <v>250</v>
      </c>
      <c r="C92" s="134">
        <v>861125</v>
      </c>
      <c r="D92" s="134">
        <v>861125</v>
      </c>
      <c r="E92" s="135"/>
      <c r="F92" s="135">
        <f t="shared" ref="F92:F127" si="3">+E92/C92*100</f>
        <v>0</v>
      </c>
    </row>
    <row r="93" spans="1:7" x14ac:dyDescent="0.25">
      <c r="A93" s="128" t="s">
        <v>582</v>
      </c>
      <c r="B93" s="129" t="s">
        <v>579</v>
      </c>
      <c r="C93" s="130">
        <f>C94+C99+C127+C126</f>
        <v>2340507</v>
      </c>
      <c r="D93" s="130">
        <f>D94+D99+D127+D126</f>
        <v>2340507</v>
      </c>
      <c r="E93" s="131">
        <f>E94+E99+E127+E126+E124</f>
        <v>902750.32</v>
      </c>
      <c r="F93" s="131">
        <f t="shared" si="3"/>
        <v>38.570716515695104</v>
      </c>
      <c r="G93" s="120"/>
    </row>
    <row r="94" spans="1:7" x14ac:dyDescent="0.25">
      <c r="A94" s="132" t="s">
        <v>83</v>
      </c>
      <c r="B94" s="133" t="s">
        <v>84</v>
      </c>
      <c r="C94" s="134">
        <v>1044075</v>
      </c>
      <c r="D94" s="134">
        <v>1044075</v>
      </c>
      <c r="E94" s="135">
        <f>SUM(E95:E98)</f>
        <v>439669</v>
      </c>
      <c r="F94" s="135">
        <f t="shared" si="3"/>
        <v>42.110863683164524</v>
      </c>
    </row>
    <row r="95" spans="1:7" x14ac:dyDescent="0.25">
      <c r="A95" s="132" t="s">
        <v>87</v>
      </c>
      <c r="B95" s="133" t="s">
        <v>88</v>
      </c>
      <c r="C95" s="134"/>
      <c r="D95" s="136"/>
      <c r="E95" s="168">
        <v>356541.89</v>
      </c>
      <c r="F95" s="135"/>
    </row>
    <row r="96" spans="1:7" x14ac:dyDescent="0.25">
      <c r="A96" s="132" t="s">
        <v>93</v>
      </c>
      <c r="B96" s="133" t="s">
        <v>92</v>
      </c>
      <c r="C96" s="134"/>
      <c r="D96" s="136"/>
      <c r="E96" s="168">
        <v>21900</v>
      </c>
      <c r="F96" s="135"/>
    </row>
    <row r="97" spans="1:6" ht="25.5" x14ac:dyDescent="0.25">
      <c r="A97" s="132" t="s">
        <v>377</v>
      </c>
      <c r="B97" s="133" t="s">
        <v>575</v>
      </c>
      <c r="C97" s="134"/>
      <c r="D97" s="136"/>
      <c r="E97" s="168">
        <v>2365.38</v>
      </c>
      <c r="F97" s="135"/>
    </row>
    <row r="98" spans="1:6" x14ac:dyDescent="0.25">
      <c r="A98" s="132" t="s">
        <v>96</v>
      </c>
      <c r="B98" s="133" t="s">
        <v>97</v>
      </c>
      <c r="C98" s="134"/>
      <c r="D98" s="136"/>
      <c r="E98" s="168">
        <v>58861.73</v>
      </c>
      <c r="F98" s="135"/>
    </row>
    <row r="99" spans="1:6" x14ac:dyDescent="0.25">
      <c r="A99" s="132" t="s">
        <v>98</v>
      </c>
      <c r="B99" s="133" t="s">
        <v>99</v>
      </c>
      <c r="C99" s="134">
        <v>1193558</v>
      </c>
      <c r="D99" s="134">
        <v>1193558</v>
      </c>
      <c r="E99" s="135">
        <f>SUM(E100:E123)</f>
        <v>247797.85</v>
      </c>
      <c r="F99" s="135">
        <f t="shared" si="3"/>
        <v>20.761274274061254</v>
      </c>
    </row>
    <row r="100" spans="1:6" x14ac:dyDescent="0.25">
      <c r="A100" s="132" t="s">
        <v>102</v>
      </c>
      <c r="B100" s="133" t="s">
        <v>103</v>
      </c>
      <c r="C100" s="134"/>
      <c r="D100" s="136"/>
      <c r="E100" s="168">
        <v>30192.53</v>
      </c>
      <c r="F100" s="135"/>
    </row>
    <row r="101" spans="1:6" ht="25.5" x14ac:dyDescent="0.25">
      <c r="A101" s="132" t="s">
        <v>104</v>
      </c>
      <c r="B101" s="133" t="s">
        <v>105</v>
      </c>
      <c r="C101" s="134"/>
      <c r="D101" s="136"/>
      <c r="E101" s="168">
        <v>44505.96</v>
      </c>
      <c r="F101" s="135"/>
    </row>
    <row r="102" spans="1:6" x14ac:dyDescent="0.25">
      <c r="A102" s="132" t="s">
        <v>106</v>
      </c>
      <c r="B102" s="133" t="s">
        <v>107</v>
      </c>
      <c r="C102" s="134"/>
      <c r="D102" s="136"/>
      <c r="E102" s="168">
        <v>4470.2</v>
      </c>
      <c r="F102" s="135"/>
    </row>
    <row r="103" spans="1:6" x14ac:dyDescent="0.25">
      <c r="A103" s="132" t="s">
        <v>108</v>
      </c>
      <c r="B103" s="133" t="s">
        <v>109</v>
      </c>
      <c r="C103" s="134"/>
      <c r="D103" s="136"/>
      <c r="E103" s="168">
        <v>0</v>
      </c>
      <c r="F103" s="135"/>
    </row>
    <row r="104" spans="1:6" x14ac:dyDescent="0.25">
      <c r="A104" s="132" t="s">
        <v>112</v>
      </c>
      <c r="B104" s="133" t="s">
        <v>113</v>
      </c>
      <c r="C104" s="134"/>
      <c r="D104" s="136"/>
      <c r="E104" s="168">
        <v>1196.28</v>
      </c>
      <c r="F104" s="135"/>
    </row>
    <row r="105" spans="1:6" x14ac:dyDescent="0.25">
      <c r="A105" s="132" t="s">
        <v>381</v>
      </c>
      <c r="B105" s="133" t="s">
        <v>382</v>
      </c>
      <c r="C105" s="134"/>
      <c r="D105" s="136"/>
      <c r="E105" s="168">
        <v>27170.85</v>
      </c>
      <c r="F105" s="135"/>
    </row>
    <row r="106" spans="1:6" x14ac:dyDescent="0.25">
      <c r="A106" s="132" t="s">
        <v>114</v>
      </c>
      <c r="B106" s="133" t="s">
        <v>115</v>
      </c>
      <c r="C106" s="134"/>
      <c r="D106" s="136"/>
      <c r="E106" s="168">
        <v>20618.22</v>
      </c>
      <c r="F106" s="135"/>
    </row>
    <row r="107" spans="1:6" ht="25.5" x14ac:dyDescent="0.25">
      <c r="A107" s="132" t="s">
        <v>116</v>
      </c>
      <c r="B107" s="133" t="s">
        <v>117</v>
      </c>
      <c r="C107" s="134"/>
      <c r="D107" s="136"/>
      <c r="E107" s="168">
        <v>12337.59</v>
      </c>
      <c r="F107" s="135"/>
    </row>
    <row r="108" spans="1:6" x14ac:dyDescent="0.25">
      <c r="A108" s="132" t="s">
        <v>118</v>
      </c>
      <c r="B108" s="133" t="s">
        <v>574</v>
      </c>
      <c r="C108" s="134"/>
      <c r="D108" s="136"/>
      <c r="E108" s="168">
        <v>10795.84</v>
      </c>
      <c r="F108" s="135"/>
    </row>
    <row r="109" spans="1:6" x14ac:dyDescent="0.25">
      <c r="A109" s="132" t="s">
        <v>120</v>
      </c>
      <c r="B109" s="133" t="s">
        <v>121</v>
      </c>
      <c r="C109" s="134"/>
      <c r="D109" s="136"/>
      <c r="E109" s="168">
        <v>2788.56</v>
      </c>
      <c r="F109" s="135"/>
    </row>
    <row r="110" spans="1:6" x14ac:dyDescent="0.25">
      <c r="A110" s="132" t="s">
        <v>124</v>
      </c>
      <c r="B110" s="133" t="s">
        <v>573</v>
      </c>
      <c r="C110" s="134"/>
      <c r="D110" s="136"/>
      <c r="E110" s="168">
        <v>2985.01</v>
      </c>
      <c r="F110" s="135"/>
    </row>
    <row r="111" spans="1:6" x14ac:dyDescent="0.25">
      <c r="A111" s="132" t="s">
        <v>126</v>
      </c>
      <c r="B111" s="133" t="s">
        <v>578</v>
      </c>
      <c r="C111" s="134"/>
      <c r="D111" s="136"/>
      <c r="E111" s="168">
        <v>24089.17</v>
      </c>
      <c r="F111" s="135"/>
    </row>
    <row r="112" spans="1:6" x14ac:dyDescent="0.25">
      <c r="A112" s="137" t="s">
        <v>128</v>
      </c>
      <c r="B112" s="133" t="s">
        <v>129</v>
      </c>
      <c r="C112" s="134"/>
      <c r="D112" s="134"/>
      <c r="E112" s="135">
        <v>0</v>
      </c>
      <c r="F112" s="135"/>
    </row>
    <row r="113" spans="1:6" x14ac:dyDescent="0.25">
      <c r="A113" s="132" t="s">
        <v>130</v>
      </c>
      <c r="B113" s="133" t="s">
        <v>131</v>
      </c>
      <c r="C113" s="134"/>
      <c r="D113" s="136"/>
      <c r="E113" s="168">
        <v>0</v>
      </c>
      <c r="F113" s="135"/>
    </row>
    <row r="114" spans="1:6" x14ac:dyDescent="0.25">
      <c r="A114" s="132" t="s">
        <v>132</v>
      </c>
      <c r="B114" s="133" t="s">
        <v>133</v>
      </c>
      <c r="C114" s="134"/>
      <c r="D114" s="136"/>
      <c r="E114" s="168">
        <v>13535.92</v>
      </c>
      <c r="F114" s="135"/>
    </row>
    <row r="115" spans="1:6" x14ac:dyDescent="0.25">
      <c r="A115" s="132" t="s">
        <v>134</v>
      </c>
      <c r="B115" s="133" t="s">
        <v>135</v>
      </c>
      <c r="C115" s="134"/>
      <c r="D115" s="136"/>
      <c r="E115" s="168">
        <v>36</v>
      </c>
      <c r="F115" s="135"/>
    </row>
    <row r="116" spans="1:6" x14ac:dyDescent="0.25">
      <c r="A116" s="137" t="s">
        <v>136</v>
      </c>
      <c r="B116" s="133" t="s">
        <v>137</v>
      </c>
      <c r="C116" s="134"/>
      <c r="D116" s="134"/>
      <c r="E116" s="135">
        <v>33043.019999999997</v>
      </c>
      <c r="F116" s="135"/>
    </row>
    <row r="117" spans="1:6" x14ac:dyDescent="0.25">
      <c r="A117" s="132" t="s">
        <v>138</v>
      </c>
      <c r="B117" s="133" t="s">
        <v>139</v>
      </c>
      <c r="C117" s="134"/>
      <c r="D117" s="136"/>
      <c r="E117" s="168">
        <v>8084.42</v>
      </c>
      <c r="F117" s="135"/>
    </row>
    <row r="118" spans="1:6" x14ac:dyDescent="0.25">
      <c r="A118" s="132" t="s">
        <v>140</v>
      </c>
      <c r="B118" s="133" t="s">
        <v>141</v>
      </c>
      <c r="C118" s="134"/>
      <c r="D118" s="136"/>
      <c r="E118" s="168">
        <v>770.91</v>
      </c>
      <c r="F118" s="135"/>
    </row>
    <row r="119" spans="1:6" ht="25.5" x14ac:dyDescent="0.25">
      <c r="A119" s="132" t="s">
        <v>144</v>
      </c>
      <c r="B119" s="133" t="s">
        <v>143</v>
      </c>
      <c r="C119" s="134"/>
      <c r="D119" s="136"/>
      <c r="E119" s="168">
        <v>1419.6</v>
      </c>
      <c r="F119" s="135"/>
    </row>
    <row r="120" spans="1:6" x14ac:dyDescent="0.25">
      <c r="A120" s="132" t="s">
        <v>151</v>
      </c>
      <c r="B120" s="133" t="s">
        <v>152</v>
      </c>
      <c r="C120" s="134"/>
      <c r="D120" s="136"/>
      <c r="E120" s="168">
        <v>627.29</v>
      </c>
      <c r="F120" s="135"/>
    </row>
    <row r="121" spans="1:6" x14ac:dyDescent="0.25">
      <c r="A121" s="132" t="s">
        <v>153</v>
      </c>
      <c r="B121" s="133" t="s">
        <v>154</v>
      </c>
      <c r="C121" s="134"/>
      <c r="D121" s="136"/>
      <c r="E121" s="168">
        <v>0</v>
      </c>
      <c r="F121" s="135"/>
    </row>
    <row r="122" spans="1:6" x14ac:dyDescent="0.25">
      <c r="A122" s="137" t="s">
        <v>155</v>
      </c>
      <c r="B122" s="133" t="s">
        <v>156</v>
      </c>
      <c r="C122" s="134"/>
      <c r="D122" s="138"/>
      <c r="E122" s="135">
        <v>3143.85</v>
      </c>
      <c r="F122" s="135"/>
    </row>
    <row r="123" spans="1:6" x14ac:dyDescent="0.25">
      <c r="A123" s="132" t="s">
        <v>159</v>
      </c>
      <c r="B123" s="133" t="s">
        <v>146</v>
      </c>
      <c r="C123" s="134"/>
      <c r="D123" s="136"/>
      <c r="E123" s="168">
        <v>5986.63</v>
      </c>
      <c r="F123" s="135"/>
    </row>
    <row r="124" spans="1:6" ht="25.5" x14ac:dyDescent="0.25">
      <c r="A124" s="132" t="s">
        <v>175</v>
      </c>
      <c r="B124" s="133" t="s">
        <v>176</v>
      </c>
      <c r="C124" s="134"/>
      <c r="D124" s="136"/>
      <c r="E124" s="168">
        <v>166403</v>
      </c>
      <c r="F124" s="135"/>
    </row>
    <row r="125" spans="1:6" ht="25.5" x14ac:dyDescent="0.25">
      <c r="A125" s="132" t="s">
        <v>197</v>
      </c>
      <c r="B125" s="133" t="s">
        <v>198</v>
      </c>
      <c r="C125" s="134"/>
      <c r="D125" s="136"/>
      <c r="E125" s="168">
        <v>166403</v>
      </c>
      <c r="F125" s="135"/>
    </row>
    <row r="126" spans="1:6" ht="25.5" x14ac:dyDescent="0.25">
      <c r="A126" s="132" t="s">
        <v>203</v>
      </c>
      <c r="B126" s="133" t="s">
        <v>204</v>
      </c>
      <c r="C126" s="134">
        <v>2000</v>
      </c>
      <c r="D126" s="134">
        <v>2000</v>
      </c>
      <c r="E126" s="135">
        <v>0</v>
      </c>
      <c r="F126" s="135">
        <f t="shared" si="3"/>
        <v>0</v>
      </c>
    </row>
    <row r="127" spans="1:6" ht="25.5" x14ac:dyDescent="0.25">
      <c r="A127" s="132" t="s">
        <v>233</v>
      </c>
      <c r="B127" s="133" t="s">
        <v>234</v>
      </c>
      <c r="C127" s="134">
        <v>100874</v>
      </c>
      <c r="D127" s="134">
        <v>100874</v>
      </c>
      <c r="E127" s="135">
        <f>SUM(E128:E132)</f>
        <v>48880.47</v>
      </c>
      <c r="F127" s="135">
        <f t="shared" si="3"/>
        <v>48.456956202787637</v>
      </c>
    </row>
    <row r="128" spans="1:6" x14ac:dyDescent="0.25">
      <c r="A128" s="132" t="s">
        <v>241</v>
      </c>
      <c r="B128" s="133" t="s">
        <v>242</v>
      </c>
      <c r="C128" s="134"/>
      <c r="D128" s="136"/>
      <c r="E128" s="168">
        <v>9937.17</v>
      </c>
      <c r="F128" s="135"/>
    </row>
    <row r="129" spans="1:6" x14ac:dyDescent="0.25">
      <c r="A129" s="139" t="s">
        <v>436</v>
      </c>
      <c r="B129" s="133" t="s">
        <v>437</v>
      </c>
      <c r="C129" s="134"/>
      <c r="D129" s="134"/>
      <c r="E129" s="135">
        <v>0</v>
      </c>
      <c r="F129" s="135"/>
    </row>
    <row r="130" spans="1:6" x14ac:dyDescent="0.25">
      <c r="A130" s="137" t="s">
        <v>438</v>
      </c>
      <c r="B130" s="133" t="s">
        <v>439</v>
      </c>
      <c r="C130" s="134"/>
      <c r="D130" s="134"/>
      <c r="E130" s="135">
        <v>0</v>
      </c>
      <c r="F130" s="135"/>
    </row>
    <row r="131" spans="1:6" x14ac:dyDescent="0.25">
      <c r="A131" s="132" t="s">
        <v>243</v>
      </c>
      <c r="B131" s="133" t="s">
        <v>244</v>
      </c>
      <c r="C131" s="134"/>
      <c r="D131" s="136"/>
      <c r="E131" s="168">
        <v>35943.300000000003</v>
      </c>
      <c r="F131" s="135"/>
    </row>
    <row r="132" spans="1:6" x14ac:dyDescent="0.25">
      <c r="A132" s="132" t="s">
        <v>440</v>
      </c>
      <c r="B132" s="133" t="s">
        <v>576</v>
      </c>
      <c r="C132" s="134"/>
      <c r="D132" s="136"/>
      <c r="E132" s="168">
        <v>3000</v>
      </c>
      <c r="F132" s="135"/>
    </row>
    <row r="133" spans="1:6" x14ac:dyDescent="0.25">
      <c r="A133" s="141">
        <v>564</v>
      </c>
      <c r="B133" s="129" t="s">
        <v>583</v>
      </c>
      <c r="C133" s="130">
        <f>C134+C139+C162</f>
        <v>929061</v>
      </c>
      <c r="D133" s="130">
        <f>D134+D139+D162</f>
        <v>929061</v>
      </c>
      <c r="E133" s="131">
        <f>E134+E139+E162</f>
        <v>674951.74</v>
      </c>
      <c r="F133" s="131">
        <f t="shared" ref="F133:F162" si="4">+E133/C133*100</f>
        <v>72.648807774731694</v>
      </c>
    </row>
    <row r="134" spans="1:6" x14ac:dyDescent="0.25">
      <c r="A134" s="132" t="s">
        <v>83</v>
      </c>
      <c r="B134" s="133" t="s">
        <v>84</v>
      </c>
      <c r="C134" s="134">
        <v>503475</v>
      </c>
      <c r="D134" s="134">
        <v>503475</v>
      </c>
      <c r="E134" s="135">
        <f>SUM(E135:E138)</f>
        <v>452933.18</v>
      </c>
      <c r="F134" s="135">
        <f t="shared" si="4"/>
        <v>89.961404240528324</v>
      </c>
    </row>
    <row r="135" spans="1:6" x14ac:dyDescent="0.25">
      <c r="A135" s="132" t="s">
        <v>87</v>
      </c>
      <c r="B135" s="133" t="s">
        <v>88</v>
      </c>
      <c r="C135" s="134"/>
      <c r="D135" s="134"/>
      <c r="E135" s="135">
        <v>365780.18</v>
      </c>
      <c r="F135" s="135"/>
    </row>
    <row r="136" spans="1:6" ht="15.75" customHeight="1" x14ac:dyDescent="0.25">
      <c r="A136" s="132" t="s">
        <v>93</v>
      </c>
      <c r="B136" s="133" t="s">
        <v>92</v>
      </c>
      <c r="C136" s="134"/>
      <c r="D136" s="134"/>
      <c r="E136" s="135">
        <v>21280</v>
      </c>
      <c r="F136" s="135"/>
    </row>
    <row r="137" spans="1:6" ht="25.5" x14ac:dyDescent="0.25">
      <c r="A137" s="132">
        <v>3131</v>
      </c>
      <c r="B137" s="133" t="s">
        <v>575</v>
      </c>
      <c r="C137" s="134"/>
      <c r="D137" s="134"/>
      <c r="E137" s="135">
        <v>5519.2</v>
      </c>
      <c r="F137" s="135"/>
    </row>
    <row r="138" spans="1:6" x14ac:dyDescent="0.25">
      <c r="A138" s="132" t="s">
        <v>96</v>
      </c>
      <c r="B138" s="133" t="s">
        <v>97</v>
      </c>
      <c r="C138" s="134"/>
      <c r="D138" s="134"/>
      <c r="E138" s="135">
        <v>60353.8</v>
      </c>
      <c r="F138" s="135"/>
    </row>
    <row r="139" spans="1:6" x14ac:dyDescent="0.25">
      <c r="A139" s="132" t="s">
        <v>98</v>
      </c>
      <c r="B139" s="133" t="s">
        <v>99</v>
      </c>
      <c r="C139" s="134">
        <v>370586</v>
      </c>
      <c r="D139" s="134">
        <v>370586</v>
      </c>
      <c r="E139" s="135">
        <f>SUM(E140:E161)</f>
        <v>179160.65</v>
      </c>
      <c r="F139" s="135">
        <f t="shared" si="4"/>
        <v>48.345228907729918</v>
      </c>
    </row>
    <row r="140" spans="1:6" x14ac:dyDescent="0.25">
      <c r="A140" s="132" t="s">
        <v>102</v>
      </c>
      <c r="B140" s="133" t="s">
        <v>103</v>
      </c>
      <c r="C140" s="134"/>
      <c r="D140" s="136"/>
      <c r="E140" s="168">
        <v>13263.07</v>
      </c>
      <c r="F140" s="135"/>
    </row>
    <row r="141" spans="1:6" ht="25.5" x14ac:dyDescent="0.25">
      <c r="A141" s="132" t="s">
        <v>104</v>
      </c>
      <c r="B141" s="133" t="s">
        <v>105</v>
      </c>
      <c r="C141" s="134"/>
      <c r="D141" s="136"/>
      <c r="E141" s="168">
        <v>62647.11</v>
      </c>
      <c r="F141" s="135"/>
    </row>
    <row r="142" spans="1:6" x14ac:dyDescent="0.25">
      <c r="A142" s="132" t="s">
        <v>106</v>
      </c>
      <c r="B142" s="133" t="s">
        <v>107</v>
      </c>
      <c r="C142" s="134"/>
      <c r="D142" s="136"/>
      <c r="E142" s="168">
        <v>0</v>
      </c>
      <c r="F142" s="135"/>
    </row>
    <row r="143" spans="1:6" x14ac:dyDescent="0.25">
      <c r="A143" s="132" t="s">
        <v>112</v>
      </c>
      <c r="B143" s="133" t="s">
        <v>113</v>
      </c>
      <c r="C143" s="134"/>
      <c r="D143" s="136"/>
      <c r="E143" s="168">
        <v>1210.8</v>
      </c>
      <c r="F143" s="135"/>
    </row>
    <row r="144" spans="1:6" x14ac:dyDescent="0.25">
      <c r="A144" s="132" t="s">
        <v>381</v>
      </c>
      <c r="B144" s="133" t="s">
        <v>382</v>
      </c>
      <c r="C144" s="134"/>
      <c r="D144" s="136"/>
      <c r="E144" s="168">
        <v>9243.58</v>
      </c>
      <c r="F144" s="135"/>
    </row>
    <row r="145" spans="1:6" x14ac:dyDescent="0.25">
      <c r="A145" s="132" t="s">
        <v>114</v>
      </c>
      <c r="B145" s="133" t="s">
        <v>115</v>
      </c>
      <c r="C145" s="134"/>
      <c r="D145" s="136"/>
      <c r="E145" s="168">
        <v>28584.2</v>
      </c>
      <c r="F145" s="135"/>
    </row>
    <row r="146" spans="1:6" ht="25.5" x14ac:dyDescent="0.25">
      <c r="A146" s="132" t="s">
        <v>116</v>
      </c>
      <c r="B146" s="133" t="s">
        <v>117</v>
      </c>
      <c r="C146" s="134"/>
      <c r="D146" s="136"/>
      <c r="E146" s="168">
        <v>21108.58</v>
      </c>
      <c r="F146" s="135"/>
    </row>
    <row r="147" spans="1:6" x14ac:dyDescent="0.25">
      <c r="A147" s="132" t="s">
        <v>118</v>
      </c>
      <c r="B147" s="133" t="s">
        <v>574</v>
      </c>
      <c r="C147" s="134"/>
      <c r="D147" s="136"/>
      <c r="E147" s="168">
        <v>550.04</v>
      </c>
      <c r="F147" s="135"/>
    </row>
    <row r="148" spans="1:6" x14ac:dyDescent="0.25">
      <c r="A148" s="132">
        <v>3227</v>
      </c>
      <c r="B148" s="133" t="s">
        <v>121</v>
      </c>
      <c r="C148" s="134"/>
      <c r="D148" s="136"/>
      <c r="E148" s="168">
        <v>5679.93</v>
      </c>
      <c r="F148" s="135"/>
    </row>
    <row r="149" spans="1:6" x14ac:dyDescent="0.25">
      <c r="A149" s="132">
        <v>3231</v>
      </c>
      <c r="B149" s="133" t="s">
        <v>573</v>
      </c>
      <c r="C149" s="134"/>
      <c r="D149" s="136"/>
      <c r="E149" s="168">
        <v>175</v>
      </c>
      <c r="F149" s="135"/>
    </row>
    <row r="150" spans="1:6" x14ac:dyDescent="0.25">
      <c r="A150" s="132" t="s">
        <v>126</v>
      </c>
      <c r="B150" s="133" t="s">
        <v>578</v>
      </c>
      <c r="C150" s="134"/>
      <c r="D150" s="136"/>
      <c r="E150" s="168">
        <v>4378.5</v>
      </c>
      <c r="F150" s="135"/>
    </row>
    <row r="151" spans="1:6" x14ac:dyDescent="0.25">
      <c r="A151" s="132" t="s">
        <v>128</v>
      </c>
      <c r="B151" s="133" t="s">
        <v>129</v>
      </c>
      <c r="C151" s="134"/>
      <c r="D151" s="136"/>
      <c r="E151" s="168">
        <v>0</v>
      </c>
      <c r="F151" s="135"/>
    </row>
    <row r="152" spans="1:6" x14ac:dyDescent="0.25">
      <c r="A152" s="132" t="s">
        <v>130</v>
      </c>
      <c r="B152" s="133" t="s">
        <v>131</v>
      </c>
      <c r="C152" s="134"/>
      <c r="D152" s="136"/>
      <c r="E152" s="168">
        <v>0</v>
      </c>
      <c r="F152" s="135"/>
    </row>
    <row r="153" spans="1:6" x14ac:dyDescent="0.25">
      <c r="A153" s="132" t="s">
        <v>132</v>
      </c>
      <c r="B153" s="133" t="s">
        <v>133</v>
      </c>
      <c r="C153" s="134"/>
      <c r="D153" s="136"/>
      <c r="E153" s="168">
        <v>23118.23</v>
      </c>
      <c r="F153" s="135"/>
    </row>
    <row r="154" spans="1:6" x14ac:dyDescent="0.25">
      <c r="A154" s="132">
        <v>3236</v>
      </c>
      <c r="B154" s="133" t="s">
        <v>135</v>
      </c>
      <c r="C154" s="134"/>
      <c r="D154" s="136"/>
      <c r="E154" s="168">
        <v>84</v>
      </c>
      <c r="F154" s="135"/>
    </row>
    <row r="155" spans="1:6" x14ac:dyDescent="0.25">
      <c r="A155" s="132" t="s">
        <v>136</v>
      </c>
      <c r="B155" s="133" t="s">
        <v>137</v>
      </c>
      <c r="C155" s="134"/>
      <c r="D155" s="136"/>
      <c r="E155" s="168">
        <v>2504.25</v>
      </c>
      <c r="F155" s="135"/>
    </row>
    <row r="156" spans="1:6" x14ac:dyDescent="0.25">
      <c r="A156" s="132" t="s">
        <v>140</v>
      </c>
      <c r="B156" s="133" t="s">
        <v>141</v>
      </c>
      <c r="C156" s="134"/>
      <c r="D156" s="136"/>
      <c r="E156" s="168">
        <v>172.22</v>
      </c>
      <c r="F156" s="135"/>
    </row>
    <row r="157" spans="1:6" x14ac:dyDescent="0.25">
      <c r="A157" s="132">
        <v>3293</v>
      </c>
      <c r="B157" s="133" t="s">
        <v>152</v>
      </c>
      <c r="C157" s="134"/>
      <c r="D157" s="136"/>
      <c r="E157" s="168">
        <v>6.5</v>
      </c>
      <c r="F157" s="135"/>
    </row>
    <row r="158" spans="1:6" x14ac:dyDescent="0.25">
      <c r="A158" s="132">
        <v>3295</v>
      </c>
      <c r="B158" s="133" t="s">
        <v>156</v>
      </c>
      <c r="C158" s="134"/>
      <c r="D158" s="136"/>
      <c r="E158" s="168">
        <v>1162.18</v>
      </c>
      <c r="F158" s="135"/>
    </row>
    <row r="159" spans="1:6" x14ac:dyDescent="0.25">
      <c r="A159" s="132" t="s">
        <v>159</v>
      </c>
      <c r="B159" s="133" t="s">
        <v>146</v>
      </c>
      <c r="C159" s="134"/>
      <c r="D159" s="136"/>
      <c r="E159" s="168">
        <v>5272.46</v>
      </c>
      <c r="F159" s="135"/>
    </row>
    <row r="160" spans="1:6" x14ac:dyDescent="0.25">
      <c r="A160" s="132" t="s">
        <v>160</v>
      </c>
      <c r="B160" s="133" t="s">
        <v>161</v>
      </c>
      <c r="C160" s="134"/>
      <c r="D160" s="136"/>
      <c r="E160" s="168">
        <v>0</v>
      </c>
      <c r="F160" s="135"/>
    </row>
    <row r="161" spans="1:6" x14ac:dyDescent="0.25">
      <c r="A161" s="132" t="s">
        <v>164</v>
      </c>
      <c r="B161" s="133" t="s">
        <v>165</v>
      </c>
      <c r="C161" s="134"/>
      <c r="D161" s="136"/>
      <c r="E161" s="168">
        <v>0</v>
      </c>
      <c r="F161" s="135"/>
    </row>
    <row r="162" spans="1:6" ht="25.5" x14ac:dyDescent="0.25">
      <c r="A162" s="137" t="s">
        <v>233</v>
      </c>
      <c r="B162" s="133" t="s">
        <v>234</v>
      </c>
      <c r="C162" s="134">
        <v>55000</v>
      </c>
      <c r="D162" s="134">
        <v>55000</v>
      </c>
      <c r="E162" s="135">
        <f>SUM(E163:E165)</f>
        <v>42857.91</v>
      </c>
      <c r="F162" s="135">
        <f t="shared" si="4"/>
        <v>77.923472727272738</v>
      </c>
    </row>
    <row r="163" spans="1:6" x14ac:dyDescent="0.25">
      <c r="A163" s="132" t="s">
        <v>241</v>
      </c>
      <c r="B163" s="133" t="s">
        <v>242</v>
      </c>
      <c r="C163" s="134"/>
      <c r="D163" s="136"/>
      <c r="E163" s="168">
        <v>14115.04</v>
      </c>
      <c r="F163" s="135"/>
    </row>
    <row r="164" spans="1:6" x14ac:dyDescent="0.25">
      <c r="A164" s="132" t="s">
        <v>243</v>
      </c>
      <c r="B164" s="133" t="s">
        <v>244</v>
      </c>
      <c r="C164" s="134"/>
      <c r="D164" s="136"/>
      <c r="E164" s="168">
        <v>21742.87</v>
      </c>
      <c r="F164" s="135"/>
    </row>
    <row r="165" spans="1:6" x14ac:dyDescent="0.25">
      <c r="A165" s="132" t="s">
        <v>440</v>
      </c>
      <c r="B165" s="133" t="s">
        <v>576</v>
      </c>
      <c r="C165" s="134"/>
      <c r="D165" s="136"/>
      <c r="E165" s="168">
        <v>7000</v>
      </c>
      <c r="F165" s="135"/>
    </row>
    <row r="166" spans="1:6" x14ac:dyDescent="0.25">
      <c r="A166" s="121">
        <v>61</v>
      </c>
      <c r="B166" s="122" t="s">
        <v>584</v>
      </c>
      <c r="C166" s="142"/>
      <c r="D166" s="130"/>
      <c r="E166" s="131">
        <f>E167+E171</f>
        <v>16351.83</v>
      </c>
      <c r="F166" s="131"/>
    </row>
    <row r="167" spans="1:6" x14ac:dyDescent="0.25">
      <c r="A167" s="132" t="s">
        <v>83</v>
      </c>
      <c r="B167" s="133" t="s">
        <v>84</v>
      </c>
      <c r="C167" s="134"/>
      <c r="D167" s="136"/>
      <c r="E167" s="168">
        <f>SUM(E168:E170)</f>
        <v>4393.6000000000004</v>
      </c>
      <c r="F167" s="135"/>
    </row>
    <row r="168" spans="1:6" x14ac:dyDescent="0.25">
      <c r="A168" s="137" t="s">
        <v>87</v>
      </c>
      <c r="B168" s="133" t="s">
        <v>88</v>
      </c>
      <c r="C168" s="134"/>
      <c r="D168" s="138"/>
      <c r="E168" s="135">
        <v>2999.76</v>
      </c>
      <c r="F168" s="135"/>
    </row>
    <row r="169" spans="1:6" x14ac:dyDescent="0.25">
      <c r="A169" s="132" t="s">
        <v>93</v>
      </c>
      <c r="B169" s="133" t="s">
        <v>92</v>
      </c>
      <c r="C169" s="134"/>
      <c r="D169" s="136"/>
      <c r="E169" s="168">
        <v>900</v>
      </c>
      <c r="F169" s="135"/>
    </row>
    <row r="170" spans="1:6" x14ac:dyDescent="0.25">
      <c r="A170" s="137" t="s">
        <v>96</v>
      </c>
      <c r="B170" s="133" t="s">
        <v>97</v>
      </c>
      <c r="C170" s="134"/>
      <c r="D170" s="134"/>
      <c r="E170" s="135">
        <v>493.84</v>
      </c>
      <c r="F170" s="135"/>
    </row>
    <row r="171" spans="1:6" x14ac:dyDescent="0.25">
      <c r="A171" s="132" t="s">
        <v>98</v>
      </c>
      <c r="B171" s="133" t="s">
        <v>99</v>
      </c>
      <c r="C171" s="134"/>
      <c r="D171" s="136"/>
      <c r="E171" s="168">
        <f>SUM(E172:E178)</f>
        <v>11958.23</v>
      </c>
      <c r="F171" s="135"/>
    </row>
    <row r="172" spans="1:6" x14ac:dyDescent="0.25">
      <c r="A172" s="132" t="s">
        <v>102</v>
      </c>
      <c r="B172" s="133" t="s">
        <v>103</v>
      </c>
      <c r="C172" s="134"/>
      <c r="D172" s="136"/>
      <c r="E172" s="168">
        <v>2684.76</v>
      </c>
      <c r="F172" s="135"/>
    </row>
    <row r="173" spans="1:6" ht="25.5" x14ac:dyDescent="0.25">
      <c r="A173" s="137" t="s">
        <v>104</v>
      </c>
      <c r="B173" s="133" t="s">
        <v>105</v>
      </c>
      <c r="C173" s="134"/>
      <c r="D173" s="134"/>
      <c r="E173" s="135">
        <v>2380.41</v>
      </c>
      <c r="F173" s="135"/>
    </row>
    <row r="174" spans="1:6" x14ac:dyDescent="0.25">
      <c r="A174" s="132">
        <v>3223</v>
      </c>
      <c r="B174" s="133" t="s">
        <v>115</v>
      </c>
      <c r="C174" s="134"/>
      <c r="D174" s="136"/>
      <c r="E174" s="168">
        <v>1139.1600000000001</v>
      </c>
      <c r="F174" s="135"/>
    </row>
    <row r="175" spans="1:6" ht="25.5" x14ac:dyDescent="0.25">
      <c r="A175" s="132" t="s">
        <v>116</v>
      </c>
      <c r="B175" s="133" t="s">
        <v>117</v>
      </c>
      <c r="C175" s="134"/>
      <c r="D175" s="136"/>
      <c r="E175" s="168">
        <v>232.45</v>
      </c>
      <c r="F175" s="135"/>
    </row>
    <row r="176" spans="1:6" x14ac:dyDescent="0.25">
      <c r="A176" s="132">
        <v>3225</v>
      </c>
      <c r="B176" s="133" t="s">
        <v>574</v>
      </c>
      <c r="C176" s="134"/>
      <c r="D176" s="136"/>
      <c r="E176" s="168">
        <v>1250.2</v>
      </c>
      <c r="F176" s="135"/>
    </row>
    <row r="177" spans="1:6" x14ac:dyDescent="0.25">
      <c r="A177" s="132">
        <v>3235</v>
      </c>
      <c r="B177" s="133" t="s">
        <v>133</v>
      </c>
      <c r="C177" s="134"/>
      <c r="D177" s="136"/>
      <c r="E177" s="168">
        <v>483.75</v>
      </c>
      <c r="F177" s="135"/>
    </row>
    <row r="178" spans="1:6" x14ac:dyDescent="0.25">
      <c r="A178" s="132">
        <v>3237</v>
      </c>
      <c r="B178" s="133" t="s">
        <v>137</v>
      </c>
      <c r="C178" s="134"/>
      <c r="D178" s="136"/>
      <c r="E178" s="168">
        <v>3787.5</v>
      </c>
      <c r="F178" s="135"/>
    </row>
    <row r="179" spans="1:6" x14ac:dyDescent="0.25">
      <c r="A179" s="123">
        <v>52</v>
      </c>
      <c r="B179" s="122" t="s">
        <v>588</v>
      </c>
      <c r="C179" s="143">
        <v>0</v>
      </c>
      <c r="D179" s="124">
        <v>0</v>
      </c>
      <c r="E179" s="175">
        <f>E180</f>
        <v>1281</v>
      </c>
      <c r="F179" s="144"/>
    </row>
    <row r="180" spans="1:6" x14ac:dyDescent="0.25">
      <c r="A180" s="126" t="s">
        <v>98</v>
      </c>
      <c r="B180" s="125" t="s">
        <v>99</v>
      </c>
      <c r="C180" s="145"/>
      <c r="D180" s="145"/>
      <c r="E180" s="146">
        <f>E181</f>
        <v>1281</v>
      </c>
      <c r="F180" s="146"/>
    </row>
    <row r="181" spans="1:6" x14ac:dyDescent="0.25">
      <c r="A181" s="127" t="s">
        <v>102</v>
      </c>
      <c r="B181" s="125" t="s">
        <v>103</v>
      </c>
      <c r="C181" s="145"/>
      <c r="D181" s="145"/>
      <c r="E181" s="146">
        <v>1281</v>
      </c>
      <c r="F181" s="146"/>
    </row>
    <row r="182" spans="1:6" x14ac:dyDescent="0.25">
      <c r="A182" s="147">
        <v>533</v>
      </c>
      <c r="B182" s="129" t="s">
        <v>593</v>
      </c>
      <c r="C182" s="130"/>
      <c r="D182" s="148"/>
      <c r="E182" s="176">
        <f>E183+E187+E205+E207</f>
        <v>491131.70999999996</v>
      </c>
      <c r="F182" s="131"/>
    </row>
    <row r="183" spans="1:6" x14ac:dyDescent="0.25">
      <c r="A183" s="132" t="s">
        <v>83</v>
      </c>
      <c r="B183" s="133" t="s">
        <v>84</v>
      </c>
      <c r="C183" s="134"/>
      <c r="D183" s="134"/>
      <c r="E183" s="135">
        <f>SUM(E184:E186)</f>
        <v>76269.27</v>
      </c>
      <c r="F183" s="135"/>
    </row>
    <row r="184" spans="1:6" x14ac:dyDescent="0.25">
      <c r="A184" s="132" t="s">
        <v>87</v>
      </c>
      <c r="B184" s="133" t="s">
        <v>88</v>
      </c>
      <c r="C184" s="134"/>
      <c r="D184" s="136"/>
      <c r="E184" s="168">
        <v>63534.86</v>
      </c>
      <c r="F184" s="135"/>
    </row>
    <row r="185" spans="1:6" x14ac:dyDescent="0.25">
      <c r="A185" s="132" t="s">
        <v>93</v>
      </c>
      <c r="B185" s="133" t="s">
        <v>92</v>
      </c>
      <c r="C185" s="134"/>
      <c r="D185" s="136"/>
      <c r="E185" s="168">
        <v>2205</v>
      </c>
      <c r="F185" s="135"/>
    </row>
    <row r="186" spans="1:6" x14ac:dyDescent="0.25">
      <c r="A186" s="132" t="s">
        <v>96</v>
      </c>
      <c r="B186" s="133" t="s">
        <v>97</v>
      </c>
      <c r="C186" s="134"/>
      <c r="D186" s="136"/>
      <c r="E186" s="168">
        <v>10529.41</v>
      </c>
      <c r="F186" s="135"/>
    </row>
    <row r="187" spans="1:6" x14ac:dyDescent="0.25">
      <c r="A187" s="132" t="s">
        <v>98</v>
      </c>
      <c r="B187" s="133" t="s">
        <v>99</v>
      </c>
      <c r="C187" s="134"/>
      <c r="D187" s="134"/>
      <c r="E187" s="135">
        <f>SUM(E188:E204)</f>
        <v>125651.65000000001</v>
      </c>
      <c r="F187" s="135"/>
    </row>
    <row r="188" spans="1:6" x14ac:dyDescent="0.25">
      <c r="A188" s="139" t="s">
        <v>102</v>
      </c>
      <c r="B188" s="133" t="s">
        <v>103</v>
      </c>
      <c r="C188" s="134"/>
      <c r="D188" s="134"/>
      <c r="E188" s="135">
        <v>22815.32</v>
      </c>
      <c r="F188" s="135"/>
    </row>
    <row r="189" spans="1:6" ht="25.5" x14ac:dyDescent="0.25">
      <c r="A189" s="137" t="s">
        <v>104</v>
      </c>
      <c r="B189" s="133" t="s">
        <v>105</v>
      </c>
      <c r="C189" s="134"/>
      <c r="D189" s="134"/>
      <c r="E189" s="135">
        <v>8389.8799999999992</v>
      </c>
      <c r="F189" s="135"/>
    </row>
    <row r="190" spans="1:6" x14ac:dyDescent="0.25">
      <c r="A190" s="132" t="s">
        <v>108</v>
      </c>
      <c r="B190" s="133" t="s">
        <v>109</v>
      </c>
      <c r="C190" s="134"/>
      <c r="D190" s="136"/>
      <c r="E190" s="168">
        <v>115</v>
      </c>
      <c r="F190" s="135"/>
    </row>
    <row r="191" spans="1:6" x14ac:dyDescent="0.25">
      <c r="A191" s="132" t="s">
        <v>112</v>
      </c>
      <c r="B191" s="133" t="s">
        <v>113</v>
      </c>
      <c r="C191" s="134"/>
      <c r="D191" s="136"/>
      <c r="E191" s="168">
        <v>1354.82</v>
      </c>
      <c r="F191" s="135"/>
    </row>
    <row r="192" spans="1:6" x14ac:dyDescent="0.25">
      <c r="A192" s="169" t="s">
        <v>381</v>
      </c>
      <c r="B192" s="133" t="s">
        <v>382</v>
      </c>
      <c r="C192" s="134"/>
      <c r="D192" s="134"/>
      <c r="E192" s="135">
        <v>2678.8</v>
      </c>
      <c r="F192" s="135"/>
    </row>
    <row r="193" spans="1:6" ht="25.5" x14ac:dyDescent="0.25">
      <c r="A193" s="137" t="s">
        <v>116</v>
      </c>
      <c r="B193" s="133" t="s">
        <v>117</v>
      </c>
      <c r="C193" s="134"/>
      <c r="D193" s="134"/>
      <c r="E193" s="135">
        <v>2665.99</v>
      </c>
      <c r="F193" s="135"/>
    </row>
    <row r="194" spans="1:6" x14ac:dyDescent="0.25">
      <c r="A194" s="132" t="s">
        <v>118</v>
      </c>
      <c r="B194" s="133" t="s">
        <v>574</v>
      </c>
      <c r="C194" s="134"/>
      <c r="D194" s="136"/>
      <c r="E194" s="168">
        <v>376.14</v>
      </c>
      <c r="F194" s="135"/>
    </row>
    <row r="195" spans="1:6" x14ac:dyDescent="0.25">
      <c r="A195" s="132" t="s">
        <v>120</v>
      </c>
      <c r="B195" s="133" t="s">
        <v>121</v>
      </c>
      <c r="C195" s="134"/>
      <c r="D195" s="136"/>
      <c r="E195" s="168">
        <v>239.04</v>
      </c>
      <c r="F195" s="135"/>
    </row>
    <row r="196" spans="1:6" x14ac:dyDescent="0.25">
      <c r="A196" s="137" t="s">
        <v>124</v>
      </c>
      <c r="B196" s="133" t="s">
        <v>573</v>
      </c>
      <c r="C196" s="134"/>
      <c r="D196" s="134"/>
      <c r="E196" s="135">
        <v>9877.5</v>
      </c>
      <c r="F196" s="135"/>
    </row>
    <row r="197" spans="1:6" x14ac:dyDescent="0.25">
      <c r="A197" s="132" t="s">
        <v>128</v>
      </c>
      <c r="B197" s="133" t="s">
        <v>129</v>
      </c>
      <c r="C197" s="134"/>
      <c r="D197" s="136"/>
      <c r="E197" s="168">
        <v>6393.04</v>
      </c>
      <c r="F197" s="135"/>
    </row>
    <row r="198" spans="1:6" x14ac:dyDescent="0.25">
      <c r="A198" s="132" t="s">
        <v>132</v>
      </c>
      <c r="B198" s="133" t="s">
        <v>133</v>
      </c>
      <c r="C198" s="134"/>
      <c r="D198" s="136"/>
      <c r="E198" s="168">
        <v>6778.29</v>
      </c>
      <c r="F198" s="135"/>
    </row>
    <row r="199" spans="1:6" x14ac:dyDescent="0.25">
      <c r="A199" s="132" t="s">
        <v>134</v>
      </c>
      <c r="B199" s="133" t="s">
        <v>135</v>
      </c>
      <c r="C199" s="134"/>
      <c r="D199" s="136"/>
      <c r="E199" s="168">
        <v>42473.61</v>
      </c>
      <c r="F199" s="135"/>
    </row>
    <row r="200" spans="1:6" x14ac:dyDescent="0.25">
      <c r="A200" s="132" t="s">
        <v>140</v>
      </c>
      <c r="B200" s="133" t="s">
        <v>141</v>
      </c>
      <c r="C200" s="134"/>
      <c r="D200" s="136"/>
      <c r="E200" s="168">
        <v>4624.2700000000004</v>
      </c>
      <c r="F200" s="135"/>
    </row>
    <row r="201" spans="1:6" ht="25.5" x14ac:dyDescent="0.25">
      <c r="A201" s="132" t="s">
        <v>144</v>
      </c>
      <c r="B201" s="133" t="s">
        <v>143</v>
      </c>
      <c r="C201" s="134"/>
      <c r="D201" s="136"/>
      <c r="E201" s="168">
        <v>1079.5</v>
      </c>
      <c r="F201" s="135"/>
    </row>
    <row r="202" spans="1:6" x14ac:dyDescent="0.25">
      <c r="A202" s="132" t="s">
        <v>149</v>
      </c>
      <c r="B202" s="133" t="s">
        <v>150</v>
      </c>
      <c r="C202" s="134"/>
      <c r="D202" s="136"/>
      <c r="E202" s="168">
        <v>129.41</v>
      </c>
      <c r="F202" s="135"/>
    </row>
    <row r="203" spans="1:6" x14ac:dyDescent="0.25">
      <c r="A203" s="132" t="s">
        <v>151</v>
      </c>
      <c r="B203" s="133" t="s">
        <v>152</v>
      </c>
      <c r="C203" s="134"/>
      <c r="D203" s="136"/>
      <c r="E203" s="168">
        <v>15135.55</v>
      </c>
      <c r="F203" s="135"/>
    </row>
    <row r="204" spans="1:6" x14ac:dyDescent="0.25">
      <c r="A204" s="132" t="s">
        <v>159</v>
      </c>
      <c r="B204" s="133" t="s">
        <v>146</v>
      </c>
      <c r="C204" s="134"/>
      <c r="D204" s="136"/>
      <c r="E204" s="168">
        <v>525.49</v>
      </c>
      <c r="F204" s="135"/>
    </row>
    <row r="205" spans="1:6" ht="25.5" x14ac:dyDescent="0.25">
      <c r="A205" s="132" t="s">
        <v>209</v>
      </c>
      <c r="B205" s="133" t="s">
        <v>577</v>
      </c>
      <c r="C205" s="134"/>
      <c r="D205" s="136"/>
      <c r="E205" s="168">
        <f>SUM(E206)</f>
        <v>252992.2</v>
      </c>
      <c r="F205" s="135"/>
    </row>
    <row r="206" spans="1:6" x14ac:dyDescent="0.25">
      <c r="A206" s="132" t="s">
        <v>215</v>
      </c>
      <c r="B206" s="133" t="s">
        <v>216</v>
      </c>
      <c r="C206" s="134"/>
      <c r="D206" s="136"/>
      <c r="E206" s="168">
        <v>252992.2</v>
      </c>
      <c r="F206" s="135"/>
    </row>
    <row r="207" spans="1:6" ht="25.5" x14ac:dyDescent="0.25">
      <c r="A207" s="132" t="s">
        <v>233</v>
      </c>
      <c r="B207" s="133" t="s">
        <v>234</v>
      </c>
      <c r="C207" s="134"/>
      <c r="D207" s="134"/>
      <c r="E207" s="135">
        <f>SUM(E208:E209)</f>
        <v>36218.589999999997</v>
      </c>
      <c r="F207" s="135"/>
    </row>
    <row r="208" spans="1:6" x14ac:dyDescent="0.25">
      <c r="A208" s="132" t="s">
        <v>241</v>
      </c>
      <c r="B208" s="133" t="s">
        <v>242</v>
      </c>
      <c r="C208" s="134"/>
      <c r="D208" s="136"/>
      <c r="E208" s="168">
        <v>4974.84</v>
      </c>
      <c r="F208" s="135"/>
    </row>
    <row r="209" spans="1:12" x14ac:dyDescent="0.25">
      <c r="A209" s="132" t="s">
        <v>440</v>
      </c>
      <c r="B209" s="133" t="s">
        <v>576</v>
      </c>
      <c r="C209" s="134"/>
      <c r="D209" s="136"/>
      <c r="E209" s="168">
        <v>31243.75</v>
      </c>
      <c r="F209" s="135"/>
    </row>
    <row r="210" spans="1:12" x14ac:dyDescent="0.25">
      <c r="A210" s="128">
        <v>581</v>
      </c>
      <c r="B210" s="129" t="s">
        <v>587</v>
      </c>
      <c r="C210" s="130">
        <f>C216+C241+C243</f>
        <v>257350</v>
      </c>
      <c r="D210" s="130">
        <v>257350</v>
      </c>
      <c r="E210" s="131">
        <f>E211+E216+E241+E243</f>
        <v>151583.09000000003</v>
      </c>
      <c r="F210" s="131">
        <f t="shared" ref="F210:F216" si="5">+E210/C210*100</f>
        <v>58.9015309889256</v>
      </c>
    </row>
    <row r="211" spans="1:12" x14ac:dyDescent="0.25">
      <c r="A211" s="132" t="s">
        <v>83</v>
      </c>
      <c r="B211" s="133" t="s">
        <v>84</v>
      </c>
      <c r="C211" s="134"/>
      <c r="D211" s="136"/>
      <c r="E211" s="168">
        <f>SUM(E212:E215)</f>
        <v>46410.07</v>
      </c>
      <c r="F211" s="135"/>
    </row>
    <row r="212" spans="1:12" x14ac:dyDescent="0.25">
      <c r="A212" s="132" t="s">
        <v>87</v>
      </c>
      <c r="B212" s="133" t="s">
        <v>88</v>
      </c>
      <c r="C212" s="134"/>
      <c r="D212" s="136"/>
      <c r="E212" s="168">
        <v>38813.86</v>
      </c>
      <c r="F212" s="135"/>
    </row>
    <row r="213" spans="1:12" x14ac:dyDescent="0.25">
      <c r="A213" s="137" t="s">
        <v>89</v>
      </c>
      <c r="B213" s="133" t="s">
        <v>90</v>
      </c>
      <c r="C213" s="134"/>
      <c r="D213" s="134"/>
      <c r="E213" s="135">
        <v>0</v>
      </c>
      <c r="F213" s="135"/>
    </row>
    <row r="214" spans="1:12" x14ac:dyDescent="0.25">
      <c r="A214" s="132" t="s">
        <v>93</v>
      </c>
      <c r="B214" s="133" t="s">
        <v>92</v>
      </c>
      <c r="C214" s="134"/>
      <c r="D214" s="136"/>
      <c r="E214" s="168">
        <v>1200</v>
      </c>
      <c r="F214" s="135"/>
    </row>
    <row r="215" spans="1:12" x14ac:dyDescent="0.25">
      <c r="A215" s="132" t="s">
        <v>96</v>
      </c>
      <c r="B215" s="133" t="s">
        <v>97</v>
      </c>
      <c r="C215" s="134"/>
      <c r="D215" s="136"/>
      <c r="E215" s="168">
        <v>6396.21</v>
      </c>
      <c r="F215" s="135"/>
    </row>
    <row r="216" spans="1:12" x14ac:dyDescent="0.25">
      <c r="A216" s="139" t="s">
        <v>98</v>
      </c>
      <c r="B216" s="133" t="s">
        <v>99</v>
      </c>
      <c r="C216" s="134">
        <v>224775</v>
      </c>
      <c r="D216" s="134">
        <v>224775</v>
      </c>
      <c r="E216" s="135">
        <f>SUM(E217:E240)</f>
        <v>80356.580000000016</v>
      </c>
      <c r="F216" s="135">
        <f t="shared" si="5"/>
        <v>35.749785340896459</v>
      </c>
      <c r="G216" s="72"/>
      <c r="H216" s="46"/>
      <c r="I216" s="46"/>
      <c r="J216" s="46"/>
      <c r="K216" s="46"/>
      <c r="L216" s="46"/>
    </row>
    <row r="217" spans="1:12" x14ac:dyDescent="0.25">
      <c r="A217" s="137" t="s">
        <v>102</v>
      </c>
      <c r="B217" s="133" t="s">
        <v>103</v>
      </c>
      <c r="C217" s="134"/>
      <c r="D217" s="134"/>
      <c r="E217" s="135">
        <v>12152.26</v>
      </c>
      <c r="F217" s="135"/>
    </row>
    <row r="218" spans="1:12" ht="25.5" x14ac:dyDescent="0.25">
      <c r="A218" s="132" t="s">
        <v>104</v>
      </c>
      <c r="B218" s="133" t="s">
        <v>105</v>
      </c>
      <c r="C218" s="134"/>
      <c r="D218" s="134"/>
      <c r="E218" s="135">
        <v>4233.2700000000004</v>
      </c>
      <c r="F218" s="135"/>
    </row>
    <row r="219" spans="1:12" x14ac:dyDescent="0.25">
      <c r="A219" s="132" t="s">
        <v>106</v>
      </c>
      <c r="B219" s="133" t="s">
        <v>107</v>
      </c>
      <c r="C219" s="134"/>
      <c r="D219" s="134"/>
      <c r="E219" s="135">
        <v>5756.16</v>
      </c>
      <c r="F219" s="135"/>
    </row>
    <row r="220" spans="1:12" x14ac:dyDescent="0.25">
      <c r="A220" s="137" t="s">
        <v>108</v>
      </c>
      <c r="B220" s="133" t="s">
        <v>109</v>
      </c>
      <c r="C220" s="134"/>
      <c r="D220" s="134"/>
      <c r="E220" s="135">
        <v>0</v>
      </c>
      <c r="F220" s="135"/>
      <c r="G220" s="72"/>
      <c r="H220" s="46"/>
      <c r="I220" s="46"/>
      <c r="J220" s="46"/>
      <c r="K220" s="46"/>
      <c r="L220" s="46"/>
    </row>
    <row r="221" spans="1:12" x14ac:dyDescent="0.25">
      <c r="A221" s="132" t="s">
        <v>112</v>
      </c>
      <c r="B221" s="133" t="s">
        <v>113</v>
      </c>
      <c r="C221" s="134"/>
      <c r="D221" s="134"/>
      <c r="E221" s="135">
        <v>1342.22</v>
      </c>
      <c r="F221" s="135"/>
      <c r="G221" s="48"/>
      <c r="H221" s="46"/>
      <c r="I221" s="46"/>
      <c r="J221" s="46"/>
      <c r="K221" s="46"/>
      <c r="L221" s="46"/>
    </row>
    <row r="222" spans="1:12" x14ac:dyDescent="0.25">
      <c r="A222" s="132" t="s">
        <v>381</v>
      </c>
      <c r="B222" s="133" t="s">
        <v>382</v>
      </c>
      <c r="C222" s="134"/>
      <c r="D222" s="134"/>
      <c r="E222" s="135">
        <v>20695.53</v>
      </c>
      <c r="F222" s="135"/>
      <c r="G222" s="48"/>
      <c r="H222" s="46"/>
      <c r="I222" s="46"/>
      <c r="J222" s="46"/>
      <c r="K222" s="46"/>
      <c r="L222" s="46"/>
    </row>
    <row r="223" spans="1:12" x14ac:dyDescent="0.25">
      <c r="A223" s="132" t="s">
        <v>114</v>
      </c>
      <c r="B223" s="133" t="s">
        <v>115</v>
      </c>
      <c r="C223" s="134"/>
      <c r="D223" s="134"/>
      <c r="E223" s="135">
        <v>128.80000000000001</v>
      </c>
      <c r="F223" s="135"/>
      <c r="G223" s="48"/>
      <c r="H223" s="46"/>
      <c r="I223" s="46"/>
      <c r="J223" s="46"/>
      <c r="K223" s="46"/>
      <c r="L223" s="46"/>
    </row>
    <row r="224" spans="1:12" ht="25.5" x14ac:dyDescent="0.25">
      <c r="A224" s="132" t="s">
        <v>116</v>
      </c>
      <c r="B224" s="133" t="s">
        <v>117</v>
      </c>
      <c r="C224" s="134"/>
      <c r="D224" s="134"/>
      <c r="E224" s="135">
        <v>9352.64</v>
      </c>
      <c r="F224" s="135"/>
      <c r="G224" s="48"/>
      <c r="H224" s="46"/>
      <c r="I224" s="46"/>
      <c r="J224" s="46"/>
      <c r="K224" s="46"/>
      <c r="L224" s="46"/>
    </row>
    <row r="225" spans="1:12" x14ac:dyDescent="0.25">
      <c r="A225" s="132" t="s">
        <v>118</v>
      </c>
      <c r="B225" s="133" t="s">
        <v>574</v>
      </c>
      <c r="C225" s="134"/>
      <c r="D225" s="134"/>
      <c r="E225" s="135">
        <v>2841.87</v>
      </c>
      <c r="F225" s="135"/>
      <c r="G225" s="48"/>
      <c r="H225" s="46"/>
      <c r="I225" s="46"/>
      <c r="J225" s="46"/>
      <c r="K225" s="46"/>
      <c r="L225" s="46"/>
    </row>
    <row r="226" spans="1:12" x14ac:dyDescent="0.25">
      <c r="A226" s="132" t="s">
        <v>120</v>
      </c>
      <c r="B226" s="133" t="s">
        <v>121</v>
      </c>
      <c r="C226" s="134"/>
      <c r="D226" s="134"/>
      <c r="E226" s="135">
        <v>77.98</v>
      </c>
      <c r="F226" s="135"/>
      <c r="G226" s="48"/>
      <c r="H226" s="46"/>
      <c r="I226" s="46"/>
      <c r="J226" s="46"/>
      <c r="K226" s="46"/>
      <c r="L226" s="46"/>
    </row>
    <row r="227" spans="1:12" x14ac:dyDescent="0.25">
      <c r="A227" s="132" t="s">
        <v>124</v>
      </c>
      <c r="B227" s="133" t="s">
        <v>573</v>
      </c>
      <c r="C227" s="134"/>
      <c r="D227" s="134"/>
      <c r="E227" s="135">
        <v>610.74</v>
      </c>
      <c r="F227" s="135"/>
      <c r="G227" s="48"/>
      <c r="H227" s="46"/>
      <c r="I227" s="46"/>
      <c r="J227" s="46"/>
      <c r="K227" s="46"/>
      <c r="L227" s="46"/>
    </row>
    <row r="228" spans="1:12" x14ac:dyDescent="0.25">
      <c r="A228" s="132" t="s">
        <v>126</v>
      </c>
      <c r="B228" s="133" t="s">
        <v>578</v>
      </c>
      <c r="C228" s="134"/>
      <c r="D228" s="134"/>
      <c r="E228" s="135">
        <v>6326.25</v>
      </c>
      <c r="F228" s="135"/>
      <c r="G228" s="48"/>
      <c r="H228" s="46"/>
      <c r="I228" s="46"/>
      <c r="J228" s="46"/>
      <c r="K228" s="46"/>
      <c r="L228" s="46"/>
    </row>
    <row r="229" spans="1:12" x14ac:dyDescent="0.25">
      <c r="A229" s="132" t="s">
        <v>128</v>
      </c>
      <c r="B229" s="133" t="s">
        <v>129</v>
      </c>
      <c r="C229" s="134"/>
      <c r="D229" s="134"/>
      <c r="E229" s="135">
        <v>0</v>
      </c>
      <c r="F229" s="135"/>
      <c r="G229" s="48"/>
      <c r="H229" s="46"/>
      <c r="I229" s="46"/>
      <c r="J229" s="46"/>
      <c r="K229" s="46"/>
      <c r="L229" s="46"/>
    </row>
    <row r="230" spans="1:12" x14ac:dyDescent="0.25">
      <c r="A230" s="132" t="s">
        <v>132</v>
      </c>
      <c r="B230" s="133" t="s">
        <v>133</v>
      </c>
      <c r="C230" s="134"/>
      <c r="D230" s="134"/>
      <c r="E230" s="135">
        <v>5524.89</v>
      </c>
      <c r="F230" s="135"/>
      <c r="G230" s="48"/>
      <c r="H230" s="46"/>
      <c r="I230" s="46"/>
      <c r="J230" s="46"/>
      <c r="K230" s="46"/>
      <c r="L230" s="46"/>
    </row>
    <row r="231" spans="1:12" x14ac:dyDescent="0.25">
      <c r="A231" s="132" t="s">
        <v>134</v>
      </c>
      <c r="B231" s="133" t="s">
        <v>135</v>
      </c>
      <c r="C231" s="134"/>
      <c r="D231" s="134"/>
      <c r="E231" s="135">
        <v>0</v>
      </c>
      <c r="F231" s="135"/>
      <c r="G231" s="48"/>
      <c r="H231" s="46"/>
      <c r="I231" s="46"/>
      <c r="J231" s="46"/>
      <c r="K231" s="46"/>
      <c r="L231" s="46"/>
    </row>
    <row r="232" spans="1:12" x14ac:dyDescent="0.25">
      <c r="A232" s="132" t="s">
        <v>136</v>
      </c>
      <c r="B232" s="133" t="s">
        <v>137</v>
      </c>
      <c r="C232" s="134"/>
      <c r="D232" s="134"/>
      <c r="E232" s="135">
        <v>8055.1</v>
      </c>
      <c r="F232" s="135"/>
      <c r="G232" s="48"/>
      <c r="H232" s="46"/>
      <c r="I232" s="46"/>
      <c r="J232" s="46"/>
      <c r="K232" s="46"/>
      <c r="L232" s="46"/>
    </row>
    <row r="233" spans="1:12" x14ac:dyDescent="0.25">
      <c r="A233" s="132" t="s">
        <v>138</v>
      </c>
      <c r="B233" s="133" t="s">
        <v>139</v>
      </c>
      <c r="C233" s="134"/>
      <c r="D233" s="134"/>
      <c r="E233" s="135">
        <v>0</v>
      </c>
      <c r="F233" s="135"/>
      <c r="G233" s="48"/>
      <c r="H233" s="46"/>
      <c r="I233" s="46"/>
      <c r="J233" s="46"/>
      <c r="K233" s="46"/>
      <c r="L233" s="46"/>
    </row>
    <row r="234" spans="1:12" x14ac:dyDescent="0.25">
      <c r="A234" s="137" t="s">
        <v>140</v>
      </c>
      <c r="B234" s="133" t="s">
        <v>141</v>
      </c>
      <c r="C234" s="134"/>
      <c r="D234" s="134"/>
      <c r="E234" s="135">
        <v>239</v>
      </c>
      <c r="F234" s="135"/>
      <c r="G234" s="72"/>
      <c r="H234" s="53"/>
      <c r="I234" s="53"/>
      <c r="J234" s="53"/>
      <c r="K234" s="53"/>
      <c r="L234" s="53"/>
    </row>
    <row r="235" spans="1:12" ht="25.5" x14ac:dyDescent="0.25">
      <c r="A235" s="132" t="s">
        <v>144</v>
      </c>
      <c r="B235" s="133" t="s">
        <v>143</v>
      </c>
      <c r="C235" s="134"/>
      <c r="D235" s="134"/>
      <c r="E235" s="135">
        <v>0</v>
      </c>
      <c r="F235" s="135"/>
      <c r="G235" s="48"/>
      <c r="H235" s="46"/>
      <c r="I235" s="46"/>
      <c r="J235" s="46"/>
      <c r="K235" s="46"/>
      <c r="L235" s="46"/>
    </row>
    <row r="236" spans="1:12" x14ac:dyDescent="0.25">
      <c r="A236" s="132" t="s">
        <v>149</v>
      </c>
      <c r="B236" s="133" t="s">
        <v>150</v>
      </c>
      <c r="C236" s="134"/>
      <c r="D236" s="134"/>
      <c r="E236" s="135">
        <v>0</v>
      </c>
      <c r="F236" s="135"/>
      <c r="G236" s="48"/>
      <c r="H236" s="46"/>
      <c r="I236" s="46"/>
      <c r="J236" s="46"/>
      <c r="K236" s="46"/>
      <c r="L236" s="46"/>
    </row>
    <row r="237" spans="1:12" x14ac:dyDescent="0.25">
      <c r="A237" s="132" t="s">
        <v>151</v>
      </c>
      <c r="B237" s="133" t="s">
        <v>152</v>
      </c>
      <c r="C237" s="134"/>
      <c r="D237" s="134"/>
      <c r="E237" s="135">
        <v>0</v>
      </c>
      <c r="F237" s="135"/>
      <c r="G237" s="48"/>
      <c r="H237" s="46"/>
      <c r="I237" s="46"/>
      <c r="J237" s="46"/>
      <c r="K237" s="46"/>
      <c r="L237" s="46"/>
    </row>
    <row r="238" spans="1:12" x14ac:dyDescent="0.25">
      <c r="A238" s="132" t="s">
        <v>153</v>
      </c>
      <c r="B238" s="133" t="s">
        <v>154</v>
      </c>
      <c r="C238" s="134"/>
      <c r="D238" s="134"/>
      <c r="E238" s="135">
        <v>688.61</v>
      </c>
      <c r="F238" s="135"/>
      <c r="G238" s="48"/>
      <c r="H238" s="46"/>
      <c r="I238" s="46"/>
      <c r="J238" s="46"/>
      <c r="K238" s="46"/>
      <c r="L238" s="46"/>
    </row>
    <row r="239" spans="1:12" x14ac:dyDescent="0.25">
      <c r="A239" s="132" t="s">
        <v>155</v>
      </c>
      <c r="B239" s="133" t="s">
        <v>156</v>
      </c>
      <c r="C239" s="134"/>
      <c r="D239" s="149"/>
      <c r="E239" s="177">
        <v>2251.2600000000002</v>
      </c>
      <c r="F239" s="135"/>
      <c r="G239" s="48"/>
      <c r="H239" s="46"/>
      <c r="I239" s="46"/>
      <c r="J239" s="46"/>
      <c r="K239" s="46"/>
      <c r="L239" s="46"/>
    </row>
    <row r="240" spans="1:12" x14ac:dyDescent="0.25">
      <c r="A240" s="132" t="s">
        <v>159</v>
      </c>
      <c r="B240" s="133" t="s">
        <v>146</v>
      </c>
      <c r="C240" s="134"/>
      <c r="D240" s="134"/>
      <c r="E240" s="135">
        <v>80</v>
      </c>
      <c r="F240" s="135"/>
    </row>
    <row r="241" spans="1:6" ht="25.5" x14ac:dyDescent="0.25">
      <c r="A241" s="132" t="s">
        <v>203</v>
      </c>
      <c r="B241" s="133" t="s">
        <v>204</v>
      </c>
      <c r="C241" s="134">
        <v>4385</v>
      </c>
      <c r="D241" s="134">
        <v>4385</v>
      </c>
      <c r="E241" s="135">
        <f>E242</f>
        <v>1500</v>
      </c>
      <c r="F241" s="135">
        <f t="shared" ref="F241:F243" si="6">+E241/C241*100</f>
        <v>34.207525655644247</v>
      </c>
    </row>
    <row r="242" spans="1:6" x14ac:dyDescent="0.25">
      <c r="A242" s="132" t="s">
        <v>207</v>
      </c>
      <c r="B242" s="133" t="s">
        <v>208</v>
      </c>
      <c r="C242" s="134"/>
      <c r="D242" s="136"/>
      <c r="E242" s="168">
        <v>1500</v>
      </c>
      <c r="F242" s="135"/>
    </row>
    <row r="243" spans="1:6" ht="25.5" x14ac:dyDescent="0.25">
      <c r="A243" s="132" t="s">
        <v>233</v>
      </c>
      <c r="B243" s="133" t="s">
        <v>234</v>
      </c>
      <c r="C243" s="134">
        <v>28190</v>
      </c>
      <c r="D243" s="134">
        <v>28190</v>
      </c>
      <c r="E243" s="135">
        <f>SUM(E244:E249)</f>
        <v>23316.440000000002</v>
      </c>
      <c r="F243" s="135">
        <f t="shared" si="6"/>
        <v>82.711741752394474</v>
      </c>
    </row>
    <row r="244" spans="1:6" x14ac:dyDescent="0.25">
      <c r="A244" s="132" t="s">
        <v>241</v>
      </c>
      <c r="B244" s="133" t="s">
        <v>242</v>
      </c>
      <c r="C244" s="134"/>
      <c r="D244" s="136"/>
      <c r="E244" s="168">
        <v>10016.290000000001</v>
      </c>
      <c r="F244" s="135"/>
    </row>
    <row r="245" spans="1:6" x14ac:dyDescent="0.25">
      <c r="A245" s="132" t="s">
        <v>436</v>
      </c>
      <c r="B245" s="133" t="s">
        <v>437</v>
      </c>
      <c r="C245" s="134"/>
      <c r="D245" s="136"/>
      <c r="E245" s="168">
        <v>0</v>
      </c>
      <c r="F245" s="135"/>
    </row>
    <row r="246" spans="1:6" x14ac:dyDescent="0.25">
      <c r="A246" s="132" t="s">
        <v>438</v>
      </c>
      <c r="B246" s="133" t="s">
        <v>439</v>
      </c>
      <c r="C246" s="134"/>
      <c r="D246" s="136"/>
      <c r="E246" s="168">
        <v>460</v>
      </c>
      <c r="F246" s="135"/>
    </row>
    <row r="247" spans="1:6" x14ac:dyDescent="0.25">
      <c r="A247" s="132" t="s">
        <v>243</v>
      </c>
      <c r="B247" s="133" t="s">
        <v>244</v>
      </c>
      <c r="C247" s="134"/>
      <c r="D247" s="136"/>
      <c r="E247" s="168">
        <v>3347.5</v>
      </c>
      <c r="F247" s="135"/>
    </row>
    <row r="248" spans="1:6" x14ac:dyDescent="0.25">
      <c r="A248" s="132" t="s">
        <v>440</v>
      </c>
      <c r="B248" s="133" t="s">
        <v>576</v>
      </c>
      <c r="C248" s="134"/>
      <c r="D248" s="136"/>
      <c r="E248" s="168">
        <v>2400</v>
      </c>
      <c r="F248" s="135"/>
    </row>
    <row r="249" spans="1:6" x14ac:dyDescent="0.25">
      <c r="A249" s="132" t="s">
        <v>443</v>
      </c>
      <c r="B249" s="133" t="s">
        <v>362</v>
      </c>
      <c r="C249" s="134"/>
      <c r="D249" s="136"/>
      <c r="E249" s="168">
        <v>7092.65</v>
      </c>
      <c r="F249" s="135"/>
    </row>
    <row r="250" spans="1:6" x14ac:dyDescent="0.25">
      <c r="A250" s="150" t="s">
        <v>585</v>
      </c>
      <c r="B250" s="151" t="s">
        <v>586</v>
      </c>
      <c r="C250" s="152">
        <f>C251+C252+C253</f>
        <v>297300</v>
      </c>
      <c r="D250" s="152">
        <f>D251+D252+D253</f>
        <v>297300</v>
      </c>
      <c r="E250" s="140"/>
      <c r="F250" s="140"/>
    </row>
    <row r="251" spans="1:6" x14ac:dyDescent="0.25">
      <c r="A251" s="132" t="s">
        <v>83</v>
      </c>
      <c r="B251" s="133" t="s">
        <v>84</v>
      </c>
      <c r="C251" s="134">
        <v>59188</v>
      </c>
      <c r="D251" s="134">
        <v>59188</v>
      </c>
      <c r="E251" s="135"/>
      <c r="F251" s="135"/>
    </row>
    <row r="252" spans="1:6" x14ac:dyDescent="0.25">
      <c r="A252" s="132" t="s">
        <v>98</v>
      </c>
      <c r="B252" s="133" t="s">
        <v>99</v>
      </c>
      <c r="C252" s="134">
        <v>185112</v>
      </c>
      <c r="D252" s="134">
        <v>185112</v>
      </c>
      <c r="E252" s="135"/>
      <c r="F252" s="135"/>
    </row>
    <row r="253" spans="1:6" ht="25.5" x14ac:dyDescent="0.25">
      <c r="A253" s="132" t="s">
        <v>233</v>
      </c>
      <c r="B253" s="133" t="s">
        <v>234</v>
      </c>
      <c r="C253" s="134">
        <v>53000</v>
      </c>
      <c r="D253" s="134">
        <v>53000</v>
      </c>
      <c r="E253" s="135"/>
      <c r="F253" s="135"/>
    </row>
    <row r="254" spans="1:6" x14ac:dyDescent="0.25">
      <c r="A254" s="170"/>
      <c r="B254" s="170"/>
      <c r="C254" s="170"/>
      <c r="D254" s="170"/>
      <c r="E254" s="170"/>
      <c r="F254" s="170"/>
    </row>
    <row r="255" spans="1:6" x14ac:dyDescent="0.25">
      <c r="A255" s="170"/>
      <c r="B255" s="170"/>
      <c r="C255" s="170"/>
      <c r="D255" s="170"/>
      <c r="E255" s="170"/>
      <c r="F255" s="170"/>
    </row>
    <row r="256" spans="1:6" x14ac:dyDescent="0.25">
      <c r="A256" s="170"/>
      <c r="B256" s="170"/>
      <c r="C256" s="170"/>
      <c r="D256" s="170"/>
      <c r="E256" s="170"/>
      <c r="F256" s="170"/>
    </row>
    <row r="257" spans="1:6" x14ac:dyDescent="0.25">
      <c r="A257" s="153"/>
      <c r="B257" s="153"/>
      <c r="C257" s="153"/>
      <c r="D257" s="153"/>
      <c r="E257" s="153"/>
      <c r="F257" s="153"/>
    </row>
    <row r="258" spans="1:6" x14ac:dyDescent="0.25">
      <c r="A258" s="153"/>
      <c r="B258" s="153"/>
      <c r="C258" s="153"/>
      <c r="D258" s="153"/>
      <c r="E258" s="153"/>
      <c r="F258" s="153"/>
    </row>
    <row r="259" spans="1:6" x14ac:dyDescent="0.25">
      <c r="A259" s="153"/>
      <c r="B259" s="153"/>
      <c r="C259" s="153"/>
      <c r="D259" s="153"/>
      <c r="E259" s="153"/>
      <c r="F259" s="153"/>
    </row>
    <row r="260" spans="1:6" x14ac:dyDescent="0.25">
      <c r="A260" s="153"/>
      <c r="B260" s="153"/>
      <c r="C260" s="153"/>
      <c r="D260" s="153"/>
      <c r="E260" s="153"/>
      <c r="F260" s="153"/>
    </row>
    <row r="261" spans="1:6" x14ac:dyDescent="0.25">
      <c r="A261" s="153"/>
      <c r="B261" s="153"/>
      <c r="C261" s="153"/>
      <c r="D261" s="153"/>
      <c r="E261" s="153"/>
      <c r="F261" s="153"/>
    </row>
    <row r="262" spans="1:6" x14ac:dyDescent="0.25">
      <c r="A262" s="153"/>
      <c r="B262" s="153"/>
      <c r="C262" s="153"/>
      <c r="D262" s="153"/>
      <c r="E262" s="153"/>
      <c r="F262" s="153"/>
    </row>
    <row r="263" spans="1:6" x14ac:dyDescent="0.25">
      <c r="A263" s="153"/>
      <c r="B263" s="153"/>
      <c r="C263" s="153"/>
      <c r="D263" s="153"/>
      <c r="E263" s="153"/>
      <c r="F263" s="153"/>
    </row>
    <row r="264" spans="1:6" x14ac:dyDescent="0.25">
      <c r="A264" s="153"/>
      <c r="B264" s="153"/>
      <c r="C264" s="153"/>
      <c r="D264" s="153"/>
      <c r="E264" s="153"/>
      <c r="F264" s="153"/>
    </row>
    <row r="265" spans="1:6" x14ac:dyDescent="0.25">
      <c r="A265" s="153"/>
      <c r="B265" s="153"/>
      <c r="C265" s="153"/>
      <c r="D265" s="153"/>
      <c r="E265" s="153"/>
      <c r="F265" s="153"/>
    </row>
    <row r="266" spans="1:6" x14ac:dyDescent="0.25">
      <c r="A266" s="153"/>
      <c r="B266" s="153"/>
      <c r="C266" s="153"/>
      <c r="D266" s="153"/>
      <c r="E266" s="153"/>
      <c r="F266" s="153"/>
    </row>
    <row r="267" spans="1:6" x14ac:dyDescent="0.25">
      <c r="A267" s="153"/>
      <c r="B267" s="153"/>
      <c r="C267" s="153"/>
      <c r="D267" s="153"/>
      <c r="E267" s="153"/>
      <c r="F267" s="153"/>
    </row>
    <row r="268" spans="1:6" x14ac:dyDescent="0.25">
      <c r="A268" s="153"/>
      <c r="B268" s="153"/>
      <c r="C268" s="153"/>
      <c r="D268" s="153"/>
      <c r="E268" s="153"/>
      <c r="F268" s="153"/>
    </row>
    <row r="269" spans="1:6" x14ac:dyDescent="0.25">
      <c r="A269" s="153"/>
      <c r="B269" s="153"/>
      <c r="C269" s="153"/>
      <c r="D269" s="153"/>
      <c r="E269" s="153"/>
      <c r="F269" s="153"/>
    </row>
    <row r="270" spans="1:6" x14ac:dyDescent="0.25">
      <c r="A270" s="153"/>
      <c r="B270" s="153"/>
      <c r="C270" s="153"/>
      <c r="D270" s="153"/>
      <c r="E270" s="153"/>
      <c r="F270" s="153"/>
    </row>
    <row r="271" spans="1:6" x14ac:dyDescent="0.25">
      <c r="A271" s="153"/>
      <c r="B271" s="153"/>
      <c r="C271" s="153"/>
      <c r="D271" s="153"/>
      <c r="E271" s="153"/>
      <c r="F271" s="153"/>
    </row>
    <row r="272" spans="1:6" x14ac:dyDescent="0.25">
      <c r="A272" s="153"/>
      <c r="B272" s="153"/>
      <c r="C272" s="153"/>
      <c r="D272" s="153"/>
      <c r="E272" s="153"/>
      <c r="F272" s="153"/>
    </row>
    <row r="273" spans="1:6" x14ac:dyDescent="0.25">
      <c r="A273" s="153"/>
      <c r="B273" s="153"/>
      <c r="C273" s="153"/>
      <c r="D273" s="153"/>
      <c r="E273" s="153"/>
      <c r="F273" s="153"/>
    </row>
    <row r="274" spans="1:6" x14ac:dyDescent="0.25">
      <c r="A274" s="153"/>
      <c r="B274" s="153"/>
      <c r="C274" s="153"/>
      <c r="D274" s="153"/>
      <c r="E274" s="153"/>
      <c r="F274" s="153"/>
    </row>
    <row r="275" spans="1:6" x14ac:dyDescent="0.25">
      <c r="A275" s="153"/>
      <c r="B275" s="153"/>
      <c r="C275" s="153"/>
      <c r="D275" s="153"/>
      <c r="E275" s="153"/>
      <c r="F275" s="153"/>
    </row>
    <row r="276" spans="1:6" x14ac:dyDescent="0.25">
      <c r="A276" s="153"/>
      <c r="B276" s="153"/>
      <c r="C276" s="153"/>
      <c r="D276" s="153"/>
      <c r="E276" s="153"/>
      <c r="F276" s="153"/>
    </row>
    <row r="277" spans="1:6" x14ac:dyDescent="0.25">
      <c r="A277" s="153"/>
      <c r="B277" s="153"/>
      <c r="C277" s="153"/>
      <c r="D277" s="153"/>
      <c r="E277" s="153"/>
      <c r="F277" s="153"/>
    </row>
    <row r="278" spans="1:6" x14ac:dyDescent="0.25">
      <c r="A278" s="153"/>
      <c r="B278" s="153"/>
      <c r="C278" s="153"/>
      <c r="D278" s="153"/>
      <c r="E278" s="153"/>
      <c r="F278" s="153"/>
    </row>
    <row r="279" spans="1:6" x14ac:dyDescent="0.25">
      <c r="A279" s="153"/>
      <c r="B279" s="153"/>
      <c r="C279" s="153"/>
      <c r="D279" s="153"/>
      <c r="E279" s="153"/>
      <c r="F279" s="153"/>
    </row>
    <row r="280" spans="1:6" x14ac:dyDescent="0.25">
      <c r="A280" s="153"/>
      <c r="B280" s="153"/>
      <c r="C280" s="153"/>
      <c r="D280" s="153"/>
      <c r="E280" s="153"/>
      <c r="F280" s="153"/>
    </row>
    <row r="281" spans="1:6" x14ac:dyDescent="0.25">
      <c r="A281" s="153"/>
      <c r="B281" s="153"/>
      <c r="C281" s="153"/>
      <c r="D281" s="153"/>
      <c r="E281" s="153"/>
      <c r="F281" s="153"/>
    </row>
    <row r="282" spans="1:6" x14ac:dyDescent="0.25">
      <c r="A282" s="153"/>
      <c r="B282" s="153"/>
      <c r="C282" s="153"/>
      <c r="D282" s="153"/>
      <c r="E282" s="153"/>
      <c r="F282" s="153"/>
    </row>
    <row r="283" spans="1:6" x14ac:dyDescent="0.25">
      <c r="A283" s="153"/>
      <c r="B283" s="153"/>
      <c r="C283" s="153"/>
      <c r="D283" s="153"/>
      <c r="E283" s="153"/>
      <c r="F283" s="153"/>
    </row>
    <row r="284" spans="1:6" x14ac:dyDescent="0.25">
      <c r="A284" s="153"/>
      <c r="B284" s="153"/>
      <c r="C284" s="153"/>
      <c r="D284" s="153"/>
      <c r="E284" s="153"/>
      <c r="F284" s="153"/>
    </row>
    <row r="285" spans="1:6" x14ac:dyDescent="0.25">
      <c r="A285" s="153"/>
      <c r="B285" s="153"/>
      <c r="C285" s="153"/>
      <c r="D285" s="153"/>
      <c r="E285" s="153"/>
      <c r="F285" s="153"/>
    </row>
    <row r="286" spans="1:6" x14ac:dyDescent="0.25">
      <c r="A286" s="153"/>
      <c r="B286" s="153"/>
      <c r="C286" s="153"/>
      <c r="D286" s="153"/>
      <c r="E286" s="153"/>
      <c r="F286" s="153"/>
    </row>
    <row r="287" spans="1:6" x14ac:dyDescent="0.25">
      <c r="A287" s="153"/>
      <c r="B287" s="153"/>
      <c r="C287" s="153"/>
      <c r="D287" s="153"/>
      <c r="E287" s="153"/>
      <c r="F287" s="153"/>
    </row>
    <row r="288" spans="1:6" x14ac:dyDescent="0.25">
      <c r="A288" s="153"/>
      <c r="B288" s="153"/>
      <c r="C288" s="153"/>
      <c r="D288" s="153"/>
      <c r="E288" s="153"/>
      <c r="F288" s="153"/>
    </row>
    <row r="289" spans="1:6" x14ac:dyDescent="0.25">
      <c r="A289" s="153"/>
      <c r="B289" s="153"/>
      <c r="C289" s="153"/>
      <c r="D289" s="153"/>
      <c r="E289" s="153"/>
      <c r="F289" s="153"/>
    </row>
    <row r="290" spans="1:6" x14ac:dyDescent="0.25">
      <c r="A290" s="153"/>
      <c r="B290" s="153"/>
      <c r="C290" s="153"/>
      <c r="D290" s="153"/>
      <c r="E290" s="153"/>
      <c r="F290" s="153"/>
    </row>
    <row r="291" spans="1:6" x14ac:dyDescent="0.25">
      <c r="A291" s="153"/>
      <c r="B291" s="153"/>
      <c r="C291" s="153"/>
      <c r="D291" s="153"/>
      <c r="E291" s="153"/>
      <c r="F291" s="153"/>
    </row>
    <row r="292" spans="1:6" x14ac:dyDescent="0.25">
      <c r="A292" s="153"/>
      <c r="B292" s="153"/>
      <c r="C292" s="153"/>
      <c r="D292" s="153"/>
      <c r="E292" s="153"/>
      <c r="F292" s="153"/>
    </row>
    <row r="293" spans="1:6" x14ac:dyDescent="0.25">
      <c r="A293" s="153"/>
      <c r="B293" s="153"/>
      <c r="C293" s="153"/>
      <c r="D293" s="153"/>
      <c r="E293" s="153"/>
      <c r="F293" s="153"/>
    </row>
    <row r="294" spans="1:6" x14ac:dyDescent="0.25">
      <c r="A294" s="153"/>
      <c r="B294" s="153"/>
      <c r="C294" s="153"/>
      <c r="D294" s="153"/>
      <c r="E294" s="153"/>
      <c r="F294" s="153"/>
    </row>
    <row r="295" spans="1:6" x14ac:dyDescent="0.25">
      <c r="A295" s="153"/>
      <c r="B295" s="153"/>
      <c r="C295" s="153"/>
      <c r="D295" s="153"/>
      <c r="E295" s="153"/>
      <c r="F295" s="153"/>
    </row>
    <row r="296" spans="1:6" x14ac:dyDescent="0.25">
      <c r="A296" s="153"/>
      <c r="B296" s="153"/>
      <c r="C296" s="153"/>
      <c r="D296" s="153"/>
      <c r="E296" s="153"/>
      <c r="F296" s="153"/>
    </row>
    <row r="297" spans="1:6" x14ac:dyDescent="0.25">
      <c r="A297" s="153"/>
      <c r="B297" s="153"/>
      <c r="C297" s="153"/>
      <c r="D297" s="153"/>
      <c r="E297" s="153"/>
      <c r="F297" s="153"/>
    </row>
    <row r="298" spans="1:6" x14ac:dyDescent="0.25">
      <c r="A298" s="153"/>
      <c r="B298" s="153"/>
      <c r="C298" s="153"/>
      <c r="D298" s="153"/>
      <c r="E298" s="153"/>
      <c r="F298" s="153"/>
    </row>
    <row r="299" spans="1:6" x14ac:dyDescent="0.25">
      <c r="A299" s="153"/>
      <c r="B299" s="153"/>
      <c r="C299" s="153"/>
      <c r="D299" s="153"/>
      <c r="E299" s="153"/>
      <c r="F299" s="153"/>
    </row>
    <row r="300" spans="1:6" x14ac:dyDescent="0.25">
      <c r="A300" s="153"/>
      <c r="B300" s="153"/>
      <c r="C300" s="153"/>
      <c r="D300" s="153"/>
      <c r="E300" s="153"/>
      <c r="F300" s="153"/>
    </row>
    <row r="301" spans="1:6" x14ac:dyDescent="0.25">
      <c r="A301" s="153"/>
      <c r="B301" s="153"/>
      <c r="C301" s="153"/>
      <c r="D301" s="153"/>
      <c r="E301" s="153"/>
      <c r="F301" s="153"/>
    </row>
    <row r="302" spans="1:6" x14ac:dyDescent="0.25">
      <c r="A302" s="153"/>
      <c r="B302" s="153"/>
      <c r="C302" s="153"/>
      <c r="D302" s="153"/>
      <c r="E302" s="153"/>
      <c r="F302" s="153"/>
    </row>
    <row r="303" spans="1:6" x14ac:dyDescent="0.25">
      <c r="A303" s="153"/>
      <c r="B303" s="153"/>
      <c r="C303" s="153"/>
      <c r="D303" s="153"/>
      <c r="E303" s="153"/>
      <c r="F303" s="153"/>
    </row>
    <row r="304" spans="1:6" x14ac:dyDescent="0.25">
      <c r="A304" s="153"/>
      <c r="B304" s="153"/>
      <c r="C304" s="153"/>
      <c r="D304" s="153"/>
      <c r="E304" s="153"/>
      <c r="F304" s="153"/>
    </row>
    <row r="305" spans="1:6" x14ac:dyDescent="0.25">
      <c r="A305" s="153"/>
      <c r="B305" s="153"/>
      <c r="C305" s="153"/>
      <c r="D305" s="153"/>
      <c r="E305" s="153"/>
      <c r="F305" s="153"/>
    </row>
    <row r="306" spans="1:6" x14ac:dyDescent="0.25">
      <c r="A306" s="153"/>
      <c r="B306" s="153"/>
      <c r="C306" s="153"/>
      <c r="D306" s="153"/>
      <c r="E306" s="153"/>
      <c r="F306" s="153"/>
    </row>
    <row r="307" spans="1:6" x14ac:dyDescent="0.25">
      <c r="A307" s="153"/>
      <c r="B307" s="153"/>
      <c r="C307" s="153"/>
      <c r="D307" s="153"/>
      <c r="E307" s="153"/>
      <c r="F307" s="153"/>
    </row>
    <row r="308" spans="1:6" x14ac:dyDescent="0.25">
      <c r="A308" s="153"/>
      <c r="B308" s="153"/>
      <c r="C308" s="153"/>
      <c r="D308" s="153"/>
      <c r="E308" s="153"/>
      <c r="F308" s="153"/>
    </row>
    <row r="309" spans="1:6" x14ac:dyDescent="0.25">
      <c r="A309" s="153"/>
      <c r="B309" s="153"/>
      <c r="C309" s="153"/>
      <c r="D309" s="153"/>
      <c r="E309" s="153"/>
      <c r="F309" s="153"/>
    </row>
    <row r="310" spans="1:6" x14ac:dyDescent="0.25">
      <c r="A310" s="153"/>
      <c r="B310" s="153"/>
      <c r="C310" s="153"/>
      <c r="D310" s="153"/>
      <c r="E310" s="153"/>
      <c r="F310" s="153"/>
    </row>
    <row r="311" spans="1:6" x14ac:dyDescent="0.25">
      <c r="A311" s="153"/>
      <c r="B311" s="153"/>
      <c r="C311" s="153"/>
      <c r="D311" s="153"/>
      <c r="E311" s="153"/>
      <c r="F311" s="153"/>
    </row>
    <row r="312" spans="1:6" x14ac:dyDescent="0.25">
      <c r="A312" s="153"/>
      <c r="B312" s="153"/>
      <c r="C312" s="153"/>
      <c r="D312" s="153"/>
      <c r="E312" s="153"/>
      <c r="F312" s="153"/>
    </row>
    <row r="313" spans="1:6" x14ac:dyDescent="0.25">
      <c r="A313" s="153"/>
      <c r="B313" s="153"/>
      <c r="C313" s="153"/>
      <c r="D313" s="153"/>
      <c r="E313" s="153"/>
      <c r="F313" s="153"/>
    </row>
    <row r="901" spans="1:6" x14ac:dyDescent="0.25">
      <c r="A901" s="38"/>
      <c r="B901" s="38"/>
      <c r="C901" s="38"/>
      <c r="D901" s="38"/>
      <c r="E901" s="38"/>
      <c r="F901" s="38"/>
    </row>
    <row r="902" spans="1:6" x14ac:dyDescent="0.25">
      <c r="A902" s="38"/>
      <c r="B902" s="38"/>
      <c r="C902" s="38"/>
      <c r="D902" s="38"/>
      <c r="E902" s="38"/>
      <c r="F902" s="38"/>
    </row>
    <row r="903" spans="1:6" x14ac:dyDescent="0.25">
      <c r="A903" s="38"/>
      <c r="B903" s="38"/>
      <c r="C903" s="38"/>
      <c r="D903" s="38"/>
      <c r="E903" s="38"/>
      <c r="F903" s="38"/>
    </row>
    <row r="904" spans="1:6" x14ac:dyDescent="0.25">
      <c r="A904" s="38"/>
      <c r="B904" s="38"/>
      <c r="C904" s="38"/>
      <c r="D904" s="38"/>
      <c r="E904" s="38"/>
      <c r="F904" s="38"/>
    </row>
    <row r="905" spans="1:6" x14ac:dyDescent="0.25">
      <c r="A905" s="38"/>
      <c r="B905" s="38"/>
      <c r="C905" s="38"/>
      <c r="D905" s="38"/>
      <c r="E905" s="38"/>
      <c r="F905" s="38"/>
    </row>
    <row r="906" spans="1:6" x14ac:dyDescent="0.25">
      <c r="A906" s="38"/>
      <c r="B906" s="38"/>
      <c r="C906" s="38"/>
      <c r="D906" s="38"/>
      <c r="E906" s="38"/>
      <c r="F906" s="38"/>
    </row>
    <row r="907" spans="1:6" x14ac:dyDescent="0.25">
      <c r="A907" s="38"/>
      <c r="B907" s="38"/>
      <c r="C907" s="38"/>
      <c r="D907" s="38"/>
      <c r="E907" s="38"/>
      <c r="F907" s="38"/>
    </row>
    <row r="908" spans="1:6" x14ac:dyDescent="0.25">
      <c r="A908" s="38"/>
      <c r="B908" s="38"/>
      <c r="C908" s="38"/>
      <c r="D908" s="38"/>
      <c r="E908" s="38"/>
      <c r="F908" s="38"/>
    </row>
    <row r="909" spans="1:6" x14ac:dyDescent="0.25">
      <c r="A909" s="38"/>
      <c r="B909" s="38"/>
      <c r="C909" s="38"/>
      <c r="D909" s="38"/>
      <c r="E909" s="38"/>
      <c r="F909" s="38"/>
    </row>
    <row r="910" spans="1:6" x14ac:dyDescent="0.25">
      <c r="A910" s="38"/>
      <c r="B910" s="38"/>
      <c r="C910" s="38"/>
      <c r="D910" s="38"/>
      <c r="E910" s="38"/>
      <c r="F910" s="38"/>
    </row>
    <row r="911" spans="1:6" x14ac:dyDescent="0.25">
      <c r="A911" s="38"/>
      <c r="B911" s="38"/>
      <c r="C911" s="38"/>
      <c r="D911" s="38"/>
      <c r="E911" s="38"/>
      <c r="F911" s="38"/>
    </row>
    <row r="912" spans="1:6" x14ac:dyDescent="0.25">
      <c r="A912" s="38"/>
      <c r="B912" s="38"/>
      <c r="C912" s="38"/>
      <c r="D912" s="38"/>
      <c r="E912" s="38"/>
      <c r="F912" s="38"/>
    </row>
    <row r="913" spans="1:6" x14ac:dyDescent="0.25">
      <c r="A913" s="38"/>
      <c r="B913" s="38"/>
      <c r="C913" s="38"/>
      <c r="D913" s="38"/>
      <c r="E913" s="38"/>
      <c r="F913" s="38"/>
    </row>
    <row r="914" spans="1:6" x14ac:dyDescent="0.25">
      <c r="A914" s="38"/>
      <c r="B914" s="38"/>
      <c r="C914" s="38"/>
      <c r="D914" s="38"/>
      <c r="E914" s="38"/>
      <c r="F914" s="38"/>
    </row>
    <row r="915" spans="1:6" x14ac:dyDescent="0.25">
      <c r="A915" s="38"/>
      <c r="B915" s="38"/>
      <c r="C915" s="38"/>
      <c r="D915" s="38"/>
      <c r="E915" s="38"/>
      <c r="F915" s="38"/>
    </row>
    <row r="916" spans="1:6" x14ac:dyDescent="0.25">
      <c r="A916" s="38"/>
      <c r="B916" s="38"/>
      <c r="C916" s="38"/>
      <c r="D916" s="38"/>
      <c r="E916" s="38"/>
      <c r="F916" s="38"/>
    </row>
    <row r="917" spans="1:6" x14ac:dyDescent="0.25">
      <c r="A917" s="38"/>
      <c r="B917" s="38"/>
      <c r="C917" s="38"/>
      <c r="D917" s="38"/>
      <c r="E917" s="38"/>
      <c r="F917" s="38"/>
    </row>
    <row r="918" spans="1:6" x14ac:dyDescent="0.25">
      <c r="A918" s="38"/>
      <c r="B918" s="38"/>
      <c r="C918" s="38"/>
      <c r="D918" s="38"/>
      <c r="E918" s="38"/>
      <c r="F918" s="38"/>
    </row>
    <row r="919" spans="1:6" x14ac:dyDescent="0.25">
      <c r="A919" s="38"/>
      <c r="B919" s="38"/>
      <c r="C919" s="38"/>
      <c r="D919" s="38"/>
      <c r="E919" s="38"/>
      <c r="F919" s="38"/>
    </row>
    <row r="920" spans="1:6" x14ac:dyDescent="0.25">
      <c r="A920" s="38"/>
      <c r="B920" s="38"/>
      <c r="C920" s="38"/>
      <c r="D920" s="38"/>
      <c r="E920" s="38"/>
      <c r="F920" s="38"/>
    </row>
    <row r="921" spans="1:6" x14ac:dyDescent="0.25">
      <c r="A921" s="38"/>
      <c r="B921" s="38"/>
      <c r="C921" s="38"/>
      <c r="D921" s="38"/>
      <c r="E921" s="38"/>
      <c r="F921" s="38"/>
    </row>
    <row r="922" spans="1:6" x14ac:dyDescent="0.25">
      <c r="A922" s="38"/>
      <c r="B922" s="38"/>
      <c r="C922" s="38"/>
      <c r="D922" s="38"/>
      <c r="E922" s="38"/>
      <c r="F922" s="38"/>
    </row>
    <row r="923" spans="1:6" x14ac:dyDescent="0.25">
      <c r="A923" s="38"/>
      <c r="B923" s="38"/>
      <c r="C923" s="38"/>
      <c r="D923" s="38"/>
      <c r="E923" s="38"/>
      <c r="F923" s="38"/>
    </row>
    <row r="924" spans="1:6" x14ac:dyDescent="0.25">
      <c r="A924" s="38"/>
      <c r="B924" s="38"/>
      <c r="C924" s="38"/>
      <c r="D924" s="38"/>
      <c r="E924" s="38"/>
      <c r="F924" s="38"/>
    </row>
    <row r="925" spans="1:6" x14ac:dyDescent="0.25">
      <c r="A925" s="38"/>
      <c r="B925" s="38"/>
      <c r="C925" s="38"/>
      <c r="D925" s="38"/>
      <c r="E925" s="38"/>
      <c r="F925" s="38"/>
    </row>
    <row r="926" spans="1:6" x14ac:dyDescent="0.25">
      <c r="A926" s="38"/>
      <c r="B926" s="38"/>
      <c r="C926" s="38"/>
      <c r="D926" s="38"/>
      <c r="E926" s="38"/>
      <c r="F926" s="38"/>
    </row>
    <row r="927" spans="1:6" x14ac:dyDescent="0.25">
      <c r="A927" s="38"/>
      <c r="B927" s="38"/>
      <c r="C927" s="38"/>
      <c r="D927" s="38"/>
      <c r="E927" s="38"/>
      <c r="F927" s="38"/>
    </row>
    <row r="928" spans="1:6" x14ac:dyDescent="0.25">
      <c r="A928" s="38"/>
      <c r="B928" s="38"/>
      <c r="C928" s="38"/>
      <c r="D928" s="38"/>
      <c r="E928" s="38"/>
      <c r="F928" s="38"/>
    </row>
    <row r="929" spans="1:6" x14ac:dyDescent="0.25">
      <c r="A929" s="38"/>
      <c r="B929" s="38"/>
      <c r="C929" s="38"/>
      <c r="D929" s="38"/>
      <c r="E929" s="38"/>
      <c r="F929" s="38"/>
    </row>
    <row r="930" spans="1:6" x14ac:dyDescent="0.25">
      <c r="A930" s="38"/>
      <c r="B930" s="38"/>
      <c r="C930" s="38"/>
      <c r="D930" s="38"/>
      <c r="E930" s="38"/>
      <c r="F930" s="38"/>
    </row>
    <row r="931" spans="1:6" x14ac:dyDescent="0.25">
      <c r="A931" s="38"/>
      <c r="B931" s="38"/>
      <c r="C931" s="38"/>
      <c r="D931" s="38"/>
      <c r="E931" s="38"/>
      <c r="F931" s="38"/>
    </row>
    <row r="932" spans="1:6" x14ac:dyDescent="0.25">
      <c r="A932" s="38"/>
      <c r="B932" s="38"/>
      <c r="C932" s="38"/>
      <c r="D932" s="38"/>
      <c r="E932" s="38"/>
      <c r="F932" s="38"/>
    </row>
    <row r="933" spans="1:6" x14ac:dyDescent="0.25">
      <c r="A933" s="38"/>
      <c r="B933" s="38"/>
      <c r="C933" s="38"/>
      <c r="D933" s="38"/>
      <c r="E933" s="38"/>
      <c r="F933" s="38"/>
    </row>
    <row r="934" spans="1:6" x14ac:dyDescent="0.25">
      <c r="A934" s="38"/>
      <c r="B934" s="38"/>
      <c r="C934" s="38"/>
      <c r="D934" s="38"/>
      <c r="E934" s="38"/>
      <c r="F934" s="38"/>
    </row>
    <row r="935" spans="1:6" x14ac:dyDescent="0.25">
      <c r="A935" s="38"/>
      <c r="B935" s="38"/>
      <c r="C935" s="38"/>
      <c r="D935" s="38"/>
      <c r="E935" s="38"/>
      <c r="F935" s="38"/>
    </row>
    <row r="936" spans="1:6" x14ac:dyDescent="0.25">
      <c r="A936" s="38"/>
      <c r="B936" s="38"/>
      <c r="C936" s="38"/>
      <c r="D936" s="38"/>
      <c r="E936" s="38"/>
      <c r="F936" s="38"/>
    </row>
    <row r="937" spans="1:6" x14ac:dyDescent="0.25">
      <c r="A937" s="38"/>
      <c r="B937" s="38"/>
      <c r="C937" s="38"/>
      <c r="D937" s="38"/>
      <c r="E937" s="38"/>
      <c r="F937" s="38"/>
    </row>
    <row r="938" spans="1:6" x14ac:dyDescent="0.25">
      <c r="A938" s="38"/>
      <c r="B938" s="38"/>
      <c r="C938" s="38"/>
      <c r="D938" s="38"/>
      <c r="E938" s="38"/>
      <c r="F938" s="38"/>
    </row>
    <row r="939" spans="1:6" x14ac:dyDescent="0.25">
      <c r="A939" s="38"/>
      <c r="B939" s="38"/>
      <c r="C939" s="38"/>
      <c r="D939" s="38"/>
      <c r="E939" s="38"/>
      <c r="F939" s="38"/>
    </row>
    <row r="940" spans="1:6" x14ac:dyDescent="0.25">
      <c r="A940" s="38"/>
      <c r="B940" s="38"/>
      <c r="C940" s="38"/>
      <c r="D940" s="38"/>
      <c r="E940" s="38"/>
      <c r="F940" s="38"/>
    </row>
    <row r="941" spans="1:6" x14ac:dyDescent="0.25">
      <c r="A941" s="38"/>
      <c r="B941" s="38"/>
      <c r="C941" s="38"/>
      <c r="D941" s="38"/>
      <c r="E941" s="38"/>
      <c r="F941" s="38"/>
    </row>
    <row r="942" spans="1:6" x14ac:dyDescent="0.25">
      <c r="A942" s="38"/>
      <c r="B942" s="38"/>
      <c r="C942" s="38"/>
      <c r="D942" s="38"/>
      <c r="E942" s="38"/>
      <c r="F942" s="38"/>
    </row>
    <row r="943" spans="1:6" x14ac:dyDescent="0.25">
      <c r="A943" s="38"/>
      <c r="B943" s="38"/>
      <c r="C943" s="38"/>
      <c r="D943" s="38"/>
      <c r="E943" s="38"/>
      <c r="F943" s="38"/>
    </row>
    <row r="944" spans="1:6" x14ac:dyDescent="0.25">
      <c r="A944" s="38"/>
      <c r="B944" s="38"/>
      <c r="C944" s="38"/>
      <c r="D944" s="38"/>
      <c r="E944" s="38"/>
      <c r="F944" s="38"/>
    </row>
    <row r="945" spans="1:6" x14ac:dyDescent="0.25">
      <c r="A945" s="38"/>
      <c r="B945" s="38"/>
      <c r="C945" s="38"/>
      <c r="D945" s="38"/>
      <c r="E945" s="38"/>
      <c r="F945" s="38"/>
    </row>
    <row r="946" spans="1:6" x14ac:dyDescent="0.25">
      <c r="A946" s="38"/>
      <c r="B946" s="38"/>
      <c r="C946" s="38"/>
      <c r="D946" s="38"/>
      <c r="E946" s="38"/>
      <c r="F946" s="38"/>
    </row>
    <row r="947" spans="1:6" x14ac:dyDescent="0.25">
      <c r="A947" s="38"/>
      <c r="B947" s="38"/>
      <c r="C947" s="38"/>
      <c r="D947" s="38"/>
      <c r="E947" s="38"/>
      <c r="F947" s="38"/>
    </row>
    <row r="948" spans="1:6" x14ac:dyDescent="0.25">
      <c r="A948" s="38"/>
      <c r="B948" s="38"/>
      <c r="C948" s="38"/>
      <c r="D948" s="38"/>
      <c r="E948" s="38"/>
      <c r="F948" s="38"/>
    </row>
    <row r="949" spans="1:6" x14ac:dyDescent="0.25">
      <c r="A949" s="38"/>
      <c r="B949" s="38"/>
      <c r="C949" s="38"/>
      <c r="D949" s="38"/>
      <c r="E949" s="38"/>
      <c r="F949" s="38"/>
    </row>
    <row r="950" spans="1:6" x14ac:dyDescent="0.25">
      <c r="A950" s="38"/>
      <c r="B950" s="38"/>
      <c r="C950" s="38"/>
      <c r="D950" s="38"/>
      <c r="E950" s="38"/>
      <c r="F950" s="38"/>
    </row>
    <row r="951" spans="1:6" x14ac:dyDescent="0.25">
      <c r="A951" s="38"/>
      <c r="B951" s="38"/>
      <c r="C951" s="38"/>
      <c r="D951" s="38"/>
      <c r="E951" s="38"/>
      <c r="F951" s="38"/>
    </row>
    <row r="952" spans="1:6" x14ac:dyDescent="0.25">
      <c r="A952" s="38"/>
      <c r="B952" s="38"/>
      <c r="C952" s="38"/>
      <c r="D952" s="38"/>
      <c r="E952" s="38"/>
      <c r="F952" s="38"/>
    </row>
    <row r="953" spans="1:6" x14ac:dyDescent="0.25">
      <c r="A953" s="38"/>
      <c r="B953" s="38"/>
      <c r="C953" s="38"/>
      <c r="D953" s="38"/>
      <c r="E953" s="38"/>
      <c r="F953" s="38"/>
    </row>
    <row r="954" spans="1:6" x14ac:dyDescent="0.25">
      <c r="A954" s="38"/>
      <c r="B954" s="38"/>
      <c r="C954" s="38"/>
      <c r="D954" s="38"/>
      <c r="E954" s="38"/>
      <c r="F954" s="38"/>
    </row>
    <row r="955" spans="1:6" x14ac:dyDescent="0.25">
      <c r="A955" s="38"/>
      <c r="B955" s="38"/>
      <c r="C955" s="38"/>
      <c r="D955" s="38"/>
      <c r="E955" s="38"/>
      <c r="F955" s="38"/>
    </row>
    <row r="956" spans="1:6" x14ac:dyDescent="0.25">
      <c r="A956" s="38"/>
      <c r="B956" s="38"/>
      <c r="C956" s="38"/>
      <c r="D956" s="38"/>
      <c r="E956" s="38"/>
      <c r="F956" s="38"/>
    </row>
    <row r="957" spans="1:6" x14ac:dyDescent="0.25">
      <c r="A957" s="38"/>
      <c r="B957" s="38"/>
      <c r="C957" s="38"/>
      <c r="D957" s="38"/>
      <c r="E957" s="38"/>
      <c r="F957" s="38"/>
    </row>
    <row r="958" spans="1:6" x14ac:dyDescent="0.25">
      <c r="A958" s="38"/>
      <c r="B958" s="38"/>
      <c r="C958" s="38"/>
      <c r="D958" s="38"/>
      <c r="E958" s="38"/>
      <c r="F958" s="38"/>
    </row>
    <row r="959" spans="1:6" x14ac:dyDescent="0.25">
      <c r="A959" s="38"/>
      <c r="B959" s="38"/>
      <c r="C959" s="38"/>
      <c r="D959" s="38"/>
      <c r="E959" s="38"/>
      <c r="F959" s="38"/>
    </row>
    <row r="960" spans="1:6" x14ac:dyDescent="0.25">
      <c r="A960" s="38"/>
      <c r="B960" s="38"/>
      <c r="C960" s="38"/>
      <c r="D960" s="38"/>
      <c r="E960" s="38"/>
      <c r="F960" s="38"/>
    </row>
    <row r="961" spans="1:6" x14ac:dyDescent="0.25">
      <c r="A961" s="38"/>
      <c r="B961" s="38"/>
      <c r="C961" s="38"/>
      <c r="D961" s="38"/>
      <c r="E961" s="38"/>
      <c r="F961" s="38"/>
    </row>
    <row r="962" spans="1:6" x14ac:dyDescent="0.25">
      <c r="A962" s="38"/>
      <c r="B962" s="38"/>
      <c r="C962" s="38"/>
      <c r="D962" s="38"/>
      <c r="E962" s="38"/>
      <c r="F962" s="38"/>
    </row>
    <row r="963" spans="1:6" x14ac:dyDescent="0.25">
      <c r="A963" s="38"/>
      <c r="B963" s="38"/>
      <c r="C963" s="38"/>
      <c r="D963" s="38"/>
      <c r="E963" s="38"/>
      <c r="F963" s="38"/>
    </row>
    <row r="964" spans="1:6" x14ac:dyDescent="0.25">
      <c r="A964" s="38"/>
      <c r="B964" s="38"/>
      <c r="C964" s="38"/>
      <c r="D964" s="38"/>
      <c r="E964" s="38"/>
      <c r="F964" s="38"/>
    </row>
    <row r="965" spans="1:6" x14ac:dyDescent="0.25">
      <c r="A965" s="38"/>
      <c r="B965" s="38"/>
      <c r="C965" s="38"/>
      <c r="D965" s="38"/>
      <c r="E965" s="38"/>
      <c r="F965" s="38"/>
    </row>
    <row r="966" spans="1:6" x14ac:dyDescent="0.25">
      <c r="A966" s="38"/>
      <c r="B966" s="38"/>
      <c r="C966" s="38"/>
      <c r="D966" s="38"/>
      <c r="E966" s="38"/>
      <c r="F966" s="38"/>
    </row>
    <row r="967" spans="1:6" x14ac:dyDescent="0.25">
      <c r="A967" s="38"/>
      <c r="B967" s="38"/>
      <c r="C967" s="38"/>
      <c r="D967" s="38"/>
      <c r="E967" s="38"/>
      <c r="F967" s="38"/>
    </row>
    <row r="968" spans="1:6" x14ac:dyDescent="0.25">
      <c r="A968" s="38"/>
      <c r="B968" s="38"/>
      <c r="C968" s="38"/>
      <c r="D968" s="38"/>
      <c r="E968" s="38"/>
      <c r="F968" s="38"/>
    </row>
    <row r="969" spans="1:6" x14ac:dyDescent="0.25">
      <c r="A969" s="38"/>
      <c r="B969" s="38"/>
      <c r="C969" s="38"/>
      <c r="D969" s="38"/>
      <c r="E969" s="38"/>
      <c r="F969" s="38"/>
    </row>
    <row r="970" spans="1:6" x14ac:dyDescent="0.25">
      <c r="A970" s="38"/>
      <c r="B970" s="38"/>
      <c r="C970" s="38"/>
      <c r="D970" s="38"/>
      <c r="E970" s="38"/>
      <c r="F970" s="38"/>
    </row>
    <row r="971" spans="1:6" x14ac:dyDescent="0.25">
      <c r="A971" s="38"/>
      <c r="B971" s="38"/>
      <c r="C971" s="38"/>
      <c r="D971" s="38"/>
      <c r="E971" s="38"/>
      <c r="F971" s="38"/>
    </row>
    <row r="972" spans="1:6" x14ac:dyDescent="0.25">
      <c r="A972" s="38"/>
      <c r="B972" s="38"/>
      <c r="C972" s="38"/>
      <c r="D972" s="38"/>
      <c r="E972" s="38"/>
      <c r="F972" s="38"/>
    </row>
    <row r="973" spans="1:6" x14ac:dyDescent="0.25">
      <c r="A973" s="38"/>
      <c r="B973" s="38"/>
      <c r="C973" s="38"/>
      <c r="D973" s="38"/>
      <c r="E973" s="38"/>
      <c r="F973" s="38"/>
    </row>
    <row r="974" spans="1:6" x14ac:dyDescent="0.25">
      <c r="A974" s="38"/>
      <c r="B974" s="38"/>
      <c r="C974" s="38"/>
      <c r="D974" s="38"/>
      <c r="E974" s="38"/>
      <c r="F974" s="38"/>
    </row>
    <row r="975" spans="1:6" x14ac:dyDescent="0.25">
      <c r="A975" s="38"/>
      <c r="B975" s="38"/>
      <c r="C975" s="38"/>
      <c r="D975" s="38"/>
      <c r="E975" s="38"/>
      <c r="F975" s="38"/>
    </row>
    <row r="976" spans="1:6" x14ac:dyDescent="0.25">
      <c r="A976" s="38"/>
      <c r="B976" s="38"/>
      <c r="C976" s="38"/>
      <c r="D976" s="38"/>
      <c r="E976" s="38"/>
      <c r="F976" s="38"/>
    </row>
    <row r="977" spans="1:6" x14ac:dyDescent="0.25">
      <c r="A977" s="38"/>
      <c r="B977" s="38"/>
      <c r="C977" s="38"/>
      <c r="D977" s="38"/>
      <c r="E977" s="38"/>
      <c r="F977" s="38"/>
    </row>
    <row r="978" spans="1:6" x14ac:dyDescent="0.25">
      <c r="A978" s="38"/>
      <c r="B978" s="38"/>
      <c r="C978" s="38"/>
      <c r="D978" s="38"/>
      <c r="E978" s="38"/>
      <c r="F978" s="38"/>
    </row>
    <row r="979" spans="1:6" x14ac:dyDescent="0.25">
      <c r="A979" s="38"/>
      <c r="B979" s="38"/>
      <c r="C979" s="38"/>
      <c r="D979" s="38"/>
      <c r="E979" s="38"/>
      <c r="F979" s="38"/>
    </row>
    <row r="980" spans="1:6" x14ac:dyDescent="0.25">
      <c r="A980" s="38"/>
      <c r="B980" s="38"/>
      <c r="C980" s="38"/>
      <c r="D980" s="38"/>
      <c r="E980" s="38"/>
      <c r="F980" s="38"/>
    </row>
    <row r="981" spans="1:6" x14ac:dyDescent="0.25">
      <c r="A981" s="38"/>
      <c r="B981" s="38"/>
      <c r="C981" s="38"/>
      <c r="D981" s="38"/>
      <c r="E981" s="38"/>
      <c r="F981" s="38"/>
    </row>
    <row r="982" spans="1:6" x14ac:dyDescent="0.25">
      <c r="A982" s="38"/>
      <c r="B982" s="38"/>
      <c r="C982" s="38"/>
      <c r="D982" s="38"/>
      <c r="E982" s="38"/>
      <c r="F982" s="38"/>
    </row>
    <row r="983" spans="1:6" x14ac:dyDescent="0.25">
      <c r="A983" s="38"/>
      <c r="B983" s="38"/>
      <c r="C983" s="38"/>
      <c r="D983" s="38"/>
      <c r="E983" s="38"/>
      <c r="F983" s="38"/>
    </row>
    <row r="984" spans="1:6" x14ac:dyDescent="0.25">
      <c r="A984" s="38"/>
      <c r="B984" s="38"/>
      <c r="C984" s="38"/>
      <c r="D984" s="38"/>
      <c r="E984" s="38"/>
      <c r="F984" s="38"/>
    </row>
    <row r="985" spans="1:6" x14ac:dyDescent="0.25">
      <c r="A985" s="38"/>
      <c r="B985" s="38"/>
      <c r="C985" s="38"/>
      <c r="D985" s="38"/>
      <c r="E985" s="38"/>
      <c r="F985" s="38"/>
    </row>
    <row r="986" spans="1:6" x14ac:dyDescent="0.25">
      <c r="A986" s="38"/>
      <c r="B986" s="38"/>
      <c r="C986" s="38"/>
      <c r="D986" s="38"/>
      <c r="E986" s="38"/>
      <c r="F986" s="38"/>
    </row>
    <row r="987" spans="1:6" x14ac:dyDescent="0.25">
      <c r="A987" s="38"/>
      <c r="B987" s="38"/>
      <c r="C987" s="38"/>
      <c r="D987" s="38"/>
      <c r="E987" s="38"/>
      <c r="F987" s="38"/>
    </row>
    <row r="988" spans="1:6" x14ac:dyDescent="0.25">
      <c r="A988" s="38"/>
      <c r="B988" s="38"/>
      <c r="C988" s="38"/>
      <c r="D988" s="38"/>
      <c r="E988" s="38"/>
      <c r="F988" s="38"/>
    </row>
    <row r="989" spans="1:6" x14ac:dyDescent="0.25">
      <c r="A989" s="38"/>
      <c r="B989" s="38"/>
      <c r="C989" s="38"/>
      <c r="D989" s="38"/>
      <c r="E989" s="38"/>
      <c r="F989" s="38"/>
    </row>
    <row r="990" spans="1:6" x14ac:dyDescent="0.25">
      <c r="A990" s="38"/>
      <c r="B990" s="38"/>
      <c r="C990" s="38"/>
      <c r="D990" s="38"/>
      <c r="E990" s="38"/>
      <c r="F990" s="38"/>
    </row>
    <row r="991" spans="1:6" x14ac:dyDescent="0.25">
      <c r="A991" s="38"/>
      <c r="B991" s="38"/>
      <c r="C991" s="38"/>
      <c r="D991" s="38"/>
      <c r="E991" s="38"/>
      <c r="F991" s="38"/>
    </row>
    <row r="992" spans="1:6" x14ac:dyDescent="0.25">
      <c r="A992" s="38"/>
      <c r="B992" s="38"/>
      <c r="C992" s="38"/>
      <c r="D992" s="38"/>
      <c r="E992" s="38"/>
      <c r="F992" s="38"/>
    </row>
    <row r="993" spans="1:6" x14ac:dyDescent="0.25">
      <c r="A993" s="38"/>
      <c r="B993" s="38"/>
      <c r="C993" s="38"/>
      <c r="D993" s="38"/>
      <c r="E993" s="38"/>
      <c r="F993" s="38"/>
    </row>
    <row r="994" spans="1:6" x14ac:dyDescent="0.25">
      <c r="A994" s="38"/>
      <c r="B994" s="38"/>
      <c r="C994" s="38"/>
      <c r="D994" s="38"/>
      <c r="E994" s="38"/>
      <c r="F994" s="38"/>
    </row>
    <row r="995" spans="1:6" x14ac:dyDescent="0.25">
      <c r="A995" s="38"/>
      <c r="B995" s="38"/>
      <c r="C995" s="38"/>
      <c r="D995" s="38"/>
      <c r="E995" s="38"/>
      <c r="F995" s="38"/>
    </row>
    <row r="996" spans="1:6" x14ac:dyDescent="0.25">
      <c r="A996" s="38"/>
      <c r="B996" s="38"/>
      <c r="C996" s="38"/>
      <c r="D996" s="38"/>
      <c r="E996" s="38"/>
      <c r="F996" s="38"/>
    </row>
    <row r="997" spans="1:6" x14ac:dyDescent="0.25">
      <c r="A997" s="38"/>
      <c r="B997" s="38"/>
      <c r="C997" s="38"/>
      <c r="D997" s="38"/>
      <c r="E997" s="38"/>
      <c r="F997" s="38"/>
    </row>
    <row r="998" spans="1:6" x14ac:dyDescent="0.25">
      <c r="A998" s="38"/>
      <c r="B998" s="38"/>
      <c r="C998" s="38"/>
      <c r="D998" s="38"/>
      <c r="E998" s="38"/>
      <c r="F998" s="38"/>
    </row>
    <row r="999" spans="1:6" x14ac:dyDescent="0.25">
      <c r="A999" s="38"/>
      <c r="B999" s="38"/>
      <c r="C999" s="38"/>
      <c r="D999" s="38"/>
      <c r="E999" s="38"/>
      <c r="F999" s="38"/>
    </row>
    <row r="1000" spans="1:6" x14ac:dyDescent="0.25">
      <c r="A1000" s="38"/>
      <c r="B1000" s="38"/>
      <c r="C1000" s="38"/>
      <c r="D1000" s="38"/>
      <c r="E1000" s="38"/>
      <c r="F1000" s="38"/>
    </row>
    <row r="1001" spans="1:6" x14ac:dyDescent="0.25">
      <c r="A1001" s="38"/>
      <c r="B1001" s="38"/>
      <c r="C1001" s="38"/>
      <c r="D1001" s="38"/>
      <c r="E1001" s="38"/>
      <c r="F1001" s="38"/>
    </row>
    <row r="1002" spans="1:6" x14ac:dyDescent="0.25">
      <c r="A1002" s="38"/>
      <c r="B1002" s="38"/>
      <c r="C1002" s="38"/>
      <c r="D1002" s="38"/>
      <c r="E1002" s="38"/>
      <c r="F1002" s="38"/>
    </row>
    <row r="1003" spans="1:6" x14ac:dyDescent="0.25">
      <c r="A1003" s="38"/>
      <c r="B1003" s="38"/>
      <c r="C1003" s="38"/>
      <c r="D1003" s="38"/>
      <c r="E1003" s="38"/>
      <c r="F1003" s="38"/>
    </row>
    <row r="1004" spans="1:6" x14ac:dyDescent="0.25">
      <c r="A1004" s="38"/>
      <c r="B1004" s="38"/>
      <c r="C1004" s="38"/>
      <c r="D1004" s="38"/>
      <c r="E1004" s="38"/>
      <c r="F1004" s="38"/>
    </row>
    <row r="1005" spans="1:6" x14ac:dyDescent="0.25">
      <c r="A1005" s="38"/>
      <c r="B1005" s="38"/>
      <c r="C1005" s="38"/>
      <c r="D1005" s="38"/>
      <c r="E1005" s="38"/>
      <c r="F1005" s="38"/>
    </row>
    <row r="1006" spans="1:6" x14ac:dyDescent="0.25">
      <c r="A1006" s="38"/>
      <c r="B1006" s="38"/>
      <c r="C1006" s="38"/>
      <c r="D1006" s="38"/>
      <c r="E1006" s="38"/>
      <c r="F1006" s="38"/>
    </row>
    <row r="1007" spans="1:6" x14ac:dyDescent="0.25">
      <c r="A1007" s="38"/>
      <c r="B1007" s="38"/>
      <c r="C1007" s="38"/>
      <c r="D1007" s="38"/>
      <c r="E1007" s="38"/>
      <c r="F1007" s="38"/>
    </row>
    <row r="1008" spans="1:6" x14ac:dyDescent="0.25">
      <c r="A1008" s="38"/>
      <c r="B1008" s="38"/>
      <c r="C1008" s="38"/>
      <c r="D1008" s="38"/>
      <c r="E1008" s="38"/>
      <c r="F1008" s="38"/>
    </row>
    <row r="1009" spans="1:6" x14ac:dyDescent="0.25">
      <c r="A1009" s="38"/>
      <c r="B1009" s="38"/>
      <c r="C1009" s="38"/>
      <c r="D1009" s="38"/>
      <c r="E1009" s="38"/>
      <c r="F1009" s="38"/>
    </row>
    <row r="1010" spans="1:6" x14ac:dyDescent="0.25">
      <c r="A1010" s="38"/>
      <c r="B1010" s="38"/>
      <c r="C1010" s="38"/>
      <c r="D1010" s="38"/>
      <c r="E1010" s="38"/>
      <c r="F1010" s="38"/>
    </row>
    <row r="1011" spans="1:6" x14ac:dyDescent="0.25">
      <c r="A1011" s="38"/>
      <c r="B1011" s="38"/>
      <c r="C1011" s="38"/>
      <c r="D1011" s="38"/>
      <c r="E1011" s="38"/>
      <c r="F1011" s="38"/>
    </row>
    <row r="1012" spans="1:6" x14ac:dyDescent="0.25">
      <c r="A1012" s="38"/>
      <c r="B1012" s="38"/>
      <c r="C1012" s="38"/>
      <c r="D1012" s="38"/>
      <c r="E1012" s="38"/>
      <c r="F1012" s="38"/>
    </row>
    <row r="1013" spans="1:6" x14ac:dyDescent="0.25">
      <c r="A1013" s="38"/>
      <c r="B1013" s="38"/>
      <c r="C1013" s="38"/>
      <c r="D1013" s="38"/>
      <c r="E1013" s="38"/>
      <c r="F1013" s="38"/>
    </row>
    <row r="1014" spans="1:6" x14ac:dyDescent="0.25">
      <c r="A1014" s="38"/>
      <c r="B1014" s="38"/>
      <c r="C1014" s="38"/>
      <c r="D1014" s="38"/>
      <c r="E1014" s="38"/>
      <c r="F1014" s="38"/>
    </row>
    <row r="1015" spans="1:6" x14ac:dyDescent="0.25">
      <c r="A1015" s="38"/>
      <c r="B1015" s="38"/>
      <c r="C1015" s="38"/>
      <c r="D1015" s="38"/>
      <c r="E1015" s="38"/>
      <c r="F1015" s="38"/>
    </row>
    <row r="1016" spans="1:6" x14ac:dyDescent="0.25">
      <c r="A1016" s="38"/>
      <c r="B1016" s="38"/>
      <c r="C1016" s="38"/>
      <c r="D1016" s="38"/>
      <c r="E1016" s="38"/>
      <c r="F1016" s="38"/>
    </row>
    <row r="1017" spans="1:6" x14ac:dyDescent="0.25">
      <c r="A1017" s="38"/>
      <c r="B1017" s="38"/>
      <c r="C1017" s="38"/>
      <c r="D1017" s="38"/>
      <c r="E1017" s="38"/>
      <c r="F1017" s="38"/>
    </row>
    <row r="1018" spans="1:6" x14ac:dyDescent="0.25">
      <c r="A1018" s="38"/>
      <c r="B1018" s="38"/>
      <c r="C1018" s="38"/>
      <c r="D1018" s="38"/>
      <c r="E1018" s="38"/>
      <c r="F1018" s="38"/>
    </row>
    <row r="1019" spans="1:6" x14ac:dyDescent="0.25">
      <c r="A1019" s="38"/>
      <c r="B1019" s="38"/>
      <c r="C1019" s="38"/>
      <c r="D1019" s="38"/>
      <c r="E1019" s="38"/>
      <c r="F1019" s="38"/>
    </row>
    <row r="1020" spans="1:6" x14ac:dyDescent="0.25">
      <c r="A1020" s="38"/>
      <c r="B1020" s="38"/>
      <c r="C1020" s="38"/>
      <c r="D1020" s="38"/>
      <c r="E1020" s="38"/>
      <c r="F1020" s="38"/>
    </row>
    <row r="1021" spans="1:6" x14ac:dyDescent="0.25">
      <c r="A1021" s="38"/>
      <c r="B1021" s="38"/>
      <c r="C1021" s="38"/>
      <c r="D1021" s="38"/>
      <c r="E1021" s="38"/>
      <c r="F1021" s="38"/>
    </row>
    <row r="1022" spans="1:6" x14ac:dyDescent="0.25">
      <c r="A1022" s="38"/>
      <c r="B1022" s="38"/>
      <c r="C1022" s="38"/>
      <c r="D1022" s="38"/>
      <c r="E1022" s="38"/>
      <c r="F1022" s="38"/>
    </row>
    <row r="1023" spans="1:6" x14ac:dyDescent="0.25">
      <c r="A1023" s="38"/>
      <c r="B1023" s="38"/>
      <c r="C1023" s="38"/>
      <c r="D1023" s="38"/>
      <c r="E1023" s="38"/>
      <c r="F1023" s="38"/>
    </row>
    <row r="1024" spans="1:6" x14ac:dyDescent="0.25">
      <c r="A1024" s="38"/>
      <c r="B1024" s="38"/>
      <c r="C1024" s="38"/>
      <c r="D1024" s="38"/>
      <c r="E1024" s="38"/>
      <c r="F1024" s="38"/>
    </row>
    <row r="1025" spans="1:6" x14ac:dyDescent="0.25">
      <c r="A1025" s="38"/>
      <c r="B1025" s="38"/>
      <c r="C1025" s="38"/>
      <c r="D1025" s="38"/>
      <c r="E1025" s="38"/>
      <c r="F1025" s="38"/>
    </row>
    <row r="1026" spans="1:6" x14ac:dyDescent="0.25">
      <c r="A1026" s="38"/>
      <c r="B1026" s="38"/>
      <c r="C1026" s="38"/>
      <c r="D1026" s="38"/>
      <c r="E1026" s="38"/>
      <c r="F1026" s="38"/>
    </row>
    <row r="1027" spans="1:6" x14ac:dyDescent="0.25">
      <c r="A1027" s="38"/>
      <c r="B1027" s="38"/>
      <c r="C1027" s="38"/>
      <c r="D1027" s="38"/>
      <c r="E1027" s="38"/>
      <c r="F1027" s="38"/>
    </row>
    <row r="1028" spans="1:6" x14ac:dyDescent="0.25">
      <c r="A1028" s="38"/>
      <c r="B1028" s="38"/>
      <c r="C1028" s="38"/>
      <c r="D1028" s="38"/>
      <c r="E1028" s="38"/>
      <c r="F1028" s="38"/>
    </row>
    <row r="1029" spans="1:6" x14ac:dyDescent="0.25">
      <c r="A1029" s="38"/>
      <c r="B1029" s="38"/>
      <c r="C1029" s="38"/>
      <c r="D1029" s="38"/>
      <c r="E1029" s="38"/>
      <c r="F1029" s="38"/>
    </row>
    <row r="1030" spans="1:6" x14ac:dyDescent="0.25">
      <c r="A1030" s="38"/>
      <c r="B1030" s="38"/>
      <c r="C1030" s="38"/>
      <c r="D1030" s="38"/>
      <c r="E1030" s="38"/>
      <c r="F1030" s="38"/>
    </row>
    <row r="1031" spans="1:6" x14ac:dyDescent="0.25">
      <c r="A1031" s="38"/>
      <c r="B1031" s="38"/>
      <c r="C1031" s="38"/>
      <c r="D1031" s="38"/>
      <c r="E1031" s="38"/>
      <c r="F1031" s="38"/>
    </row>
    <row r="1032" spans="1:6" x14ac:dyDescent="0.25">
      <c r="A1032" s="38"/>
      <c r="B1032" s="38"/>
      <c r="C1032" s="38"/>
      <c r="D1032" s="38"/>
      <c r="E1032" s="38"/>
      <c r="F1032" s="38"/>
    </row>
    <row r="1033" spans="1:6" x14ac:dyDescent="0.25">
      <c r="A1033" s="38"/>
      <c r="B1033" s="38"/>
      <c r="C1033" s="38"/>
      <c r="D1033" s="38"/>
      <c r="E1033" s="38"/>
      <c r="F1033" s="38"/>
    </row>
    <row r="1034" spans="1:6" x14ac:dyDescent="0.25">
      <c r="A1034" s="38"/>
      <c r="B1034" s="38"/>
      <c r="C1034" s="38"/>
      <c r="D1034" s="38"/>
      <c r="E1034" s="38"/>
      <c r="F1034" s="38"/>
    </row>
    <row r="1035" spans="1:6" x14ac:dyDescent="0.25">
      <c r="A1035" s="38"/>
      <c r="B1035" s="38"/>
      <c r="C1035" s="38"/>
      <c r="D1035" s="38"/>
      <c r="E1035" s="38"/>
      <c r="F1035" s="38"/>
    </row>
    <row r="1036" spans="1:6" x14ac:dyDescent="0.25">
      <c r="A1036" s="38"/>
      <c r="B1036" s="38"/>
      <c r="C1036" s="38"/>
      <c r="D1036" s="38"/>
      <c r="E1036" s="38"/>
      <c r="F1036" s="38"/>
    </row>
    <row r="1037" spans="1:6" x14ac:dyDescent="0.25">
      <c r="A1037" s="38"/>
      <c r="B1037" s="38"/>
      <c r="C1037" s="38"/>
      <c r="D1037" s="38"/>
      <c r="E1037" s="38"/>
      <c r="F1037" s="38"/>
    </row>
    <row r="1038" spans="1:6" x14ac:dyDescent="0.25">
      <c r="A1038" s="38"/>
      <c r="B1038" s="38"/>
      <c r="C1038" s="38"/>
      <c r="D1038" s="38"/>
      <c r="E1038" s="38"/>
      <c r="F1038" s="38"/>
    </row>
    <row r="1039" spans="1:6" x14ac:dyDescent="0.25">
      <c r="A1039" s="38"/>
      <c r="B1039" s="38"/>
      <c r="C1039" s="38"/>
      <c r="D1039" s="38"/>
      <c r="E1039" s="38"/>
      <c r="F1039" s="38"/>
    </row>
    <row r="1040" spans="1:6" x14ac:dyDescent="0.25">
      <c r="A1040" s="38"/>
      <c r="B1040" s="38"/>
      <c r="C1040" s="38"/>
      <c r="D1040" s="38"/>
      <c r="E1040" s="38"/>
      <c r="F1040" s="38"/>
    </row>
    <row r="1041" spans="1:6" x14ac:dyDescent="0.25">
      <c r="A1041" s="38"/>
      <c r="B1041" s="38"/>
      <c r="C1041" s="38"/>
      <c r="D1041" s="38"/>
      <c r="E1041" s="38"/>
      <c r="F1041" s="38"/>
    </row>
    <row r="1042" spans="1:6" x14ac:dyDescent="0.25">
      <c r="A1042" s="38"/>
      <c r="B1042" s="38"/>
      <c r="C1042" s="38"/>
      <c r="D1042" s="38"/>
      <c r="E1042" s="38"/>
      <c r="F1042" s="38"/>
    </row>
    <row r="1043" spans="1:6" x14ac:dyDescent="0.25">
      <c r="A1043" s="38"/>
      <c r="B1043" s="38"/>
      <c r="C1043" s="38"/>
      <c r="D1043" s="38"/>
      <c r="E1043" s="38"/>
      <c r="F1043" s="38"/>
    </row>
    <row r="1044" spans="1:6" x14ac:dyDescent="0.25">
      <c r="A1044" s="38"/>
      <c r="B1044" s="38"/>
      <c r="C1044" s="38"/>
      <c r="D1044" s="38"/>
      <c r="E1044" s="38"/>
      <c r="F1044" s="38"/>
    </row>
    <row r="1045" spans="1:6" x14ac:dyDescent="0.25">
      <c r="A1045" s="38"/>
      <c r="B1045" s="38"/>
      <c r="C1045" s="38"/>
      <c r="D1045" s="38"/>
      <c r="E1045" s="38"/>
      <c r="F1045" s="38"/>
    </row>
    <row r="1046" spans="1:6" x14ac:dyDescent="0.25">
      <c r="A1046" s="38"/>
      <c r="B1046" s="38"/>
      <c r="C1046" s="38"/>
      <c r="D1046" s="38"/>
      <c r="E1046" s="38"/>
      <c r="F1046" s="38"/>
    </row>
    <row r="1047" spans="1:6" x14ac:dyDescent="0.25">
      <c r="A1047" s="38"/>
      <c r="B1047" s="38"/>
      <c r="C1047" s="38"/>
      <c r="D1047" s="38"/>
      <c r="E1047" s="38"/>
      <c r="F1047" s="38"/>
    </row>
    <row r="1048" spans="1:6" x14ac:dyDescent="0.25">
      <c r="A1048" s="38"/>
      <c r="B1048" s="38"/>
      <c r="C1048" s="38"/>
      <c r="D1048" s="38"/>
      <c r="E1048" s="38"/>
      <c r="F1048" s="38"/>
    </row>
    <row r="1049" spans="1:6" x14ac:dyDescent="0.25">
      <c r="A1049" s="38"/>
      <c r="B1049" s="38"/>
      <c r="C1049" s="38"/>
      <c r="D1049" s="38"/>
      <c r="E1049" s="38"/>
      <c r="F1049" s="38"/>
    </row>
    <row r="1050" spans="1:6" x14ac:dyDescent="0.25">
      <c r="A1050" s="38"/>
      <c r="B1050" s="38"/>
      <c r="C1050" s="38"/>
      <c r="D1050" s="38"/>
      <c r="E1050" s="38"/>
      <c r="F1050" s="38"/>
    </row>
    <row r="1051" spans="1:6" x14ac:dyDescent="0.25">
      <c r="A1051" s="38"/>
      <c r="B1051" s="38"/>
      <c r="C1051" s="38"/>
      <c r="D1051" s="38"/>
      <c r="E1051" s="38"/>
      <c r="F1051" s="38"/>
    </row>
    <row r="1052" spans="1:6" x14ac:dyDescent="0.25">
      <c r="A1052" s="38"/>
      <c r="B1052" s="38"/>
      <c r="C1052" s="38"/>
      <c r="D1052" s="38"/>
      <c r="E1052" s="38"/>
      <c r="F1052" s="38"/>
    </row>
    <row r="1053" spans="1:6" x14ac:dyDescent="0.25">
      <c r="A1053" s="38"/>
      <c r="B1053" s="38"/>
      <c r="C1053" s="38"/>
      <c r="D1053" s="38"/>
      <c r="E1053" s="38"/>
      <c r="F1053" s="38"/>
    </row>
    <row r="1054" spans="1:6" x14ac:dyDescent="0.25">
      <c r="A1054" s="38"/>
      <c r="B1054" s="38"/>
      <c r="C1054" s="38"/>
      <c r="D1054" s="38"/>
      <c r="E1054" s="38"/>
      <c r="F1054" s="38"/>
    </row>
    <row r="1055" spans="1:6" x14ac:dyDescent="0.25">
      <c r="A1055" s="38"/>
      <c r="B1055" s="38"/>
      <c r="C1055" s="38"/>
      <c r="D1055" s="38"/>
      <c r="E1055" s="38"/>
      <c r="F1055" s="38"/>
    </row>
    <row r="1056" spans="1:6" x14ac:dyDescent="0.25">
      <c r="A1056" s="38"/>
      <c r="B1056" s="38"/>
      <c r="C1056" s="38"/>
      <c r="D1056" s="38"/>
      <c r="E1056" s="38"/>
      <c r="F1056" s="38"/>
    </row>
    <row r="1057" spans="1:6" x14ac:dyDescent="0.25">
      <c r="A1057" s="38"/>
      <c r="B1057" s="38"/>
      <c r="C1057" s="38"/>
      <c r="D1057" s="38"/>
      <c r="E1057" s="38"/>
      <c r="F1057" s="38"/>
    </row>
    <row r="1058" spans="1:6" x14ac:dyDescent="0.25">
      <c r="A1058" s="38"/>
      <c r="B1058" s="38"/>
      <c r="C1058" s="38"/>
      <c r="D1058" s="38"/>
      <c r="E1058" s="38"/>
      <c r="F1058" s="38"/>
    </row>
    <row r="1059" spans="1:6" x14ac:dyDescent="0.25">
      <c r="A1059" s="38"/>
      <c r="B1059" s="38"/>
      <c r="C1059" s="38"/>
      <c r="D1059" s="38"/>
      <c r="E1059" s="38"/>
      <c r="F1059" s="38"/>
    </row>
    <row r="1060" spans="1:6" x14ac:dyDescent="0.25">
      <c r="A1060" s="38"/>
      <c r="B1060" s="38"/>
      <c r="C1060" s="38"/>
      <c r="D1060" s="38"/>
      <c r="E1060" s="38"/>
      <c r="F1060" s="38"/>
    </row>
    <row r="1061" spans="1:6" x14ac:dyDescent="0.25">
      <c r="A1061" s="38"/>
      <c r="B1061" s="38"/>
      <c r="C1061" s="38"/>
      <c r="D1061" s="38"/>
      <c r="E1061" s="38"/>
      <c r="F1061" s="38"/>
    </row>
    <row r="1062" spans="1:6" x14ac:dyDescent="0.25">
      <c r="A1062" s="38"/>
      <c r="B1062" s="38"/>
      <c r="C1062" s="38"/>
      <c r="D1062" s="38"/>
      <c r="E1062" s="38"/>
      <c r="F1062" s="38"/>
    </row>
    <row r="1063" spans="1:6" x14ac:dyDescent="0.25">
      <c r="A1063" s="38"/>
      <c r="B1063" s="38"/>
      <c r="C1063" s="38"/>
      <c r="D1063" s="38"/>
      <c r="E1063" s="38"/>
      <c r="F1063" s="38"/>
    </row>
    <row r="1064" spans="1:6" x14ac:dyDescent="0.25">
      <c r="A1064" s="38"/>
      <c r="B1064" s="38"/>
      <c r="C1064" s="38"/>
      <c r="D1064" s="38"/>
      <c r="E1064" s="38"/>
      <c r="F1064" s="38"/>
    </row>
    <row r="1065" spans="1:6" x14ac:dyDescent="0.25">
      <c r="A1065" s="38"/>
      <c r="B1065" s="38"/>
      <c r="C1065" s="38"/>
      <c r="D1065" s="38"/>
      <c r="E1065" s="38"/>
      <c r="F1065" s="38"/>
    </row>
    <row r="1066" spans="1:6" x14ac:dyDescent="0.25">
      <c r="A1066" s="38"/>
      <c r="B1066" s="38"/>
      <c r="C1066" s="38"/>
      <c r="D1066" s="38"/>
      <c r="E1066" s="38"/>
      <c r="F1066" s="38"/>
    </row>
    <row r="1067" spans="1:6" x14ac:dyDescent="0.25">
      <c r="A1067" s="38"/>
      <c r="B1067" s="38"/>
      <c r="C1067" s="38"/>
      <c r="D1067" s="38"/>
      <c r="E1067" s="38"/>
      <c r="F1067" s="38"/>
    </row>
    <row r="1068" spans="1:6" x14ac:dyDescent="0.25">
      <c r="A1068" s="38"/>
      <c r="B1068" s="38"/>
      <c r="C1068" s="38"/>
      <c r="D1068" s="38"/>
      <c r="E1068" s="38"/>
      <c r="F1068" s="38"/>
    </row>
    <row r="1069" spans="1:6" x14ac:dyDescent="0.25">
      <c r="A1069" s="38"/>
      <c r="B1069" s="38"/>
      <c r="C1069" s="38"/>
      <c r="D1069" s="38"/>
      <c r="E1069" s="38"/>
      <c r="F1069" s="38"/>
    </row>
    <row r="1070" spans="1:6" x14ac:dyDescent="0.25">
      <c r="A1070" s="38"/>
      <c r="B1070" s="38"/>
      <c r="C1070" s="38"/>
      <c r="D1070" s="38"/>
      <c r="E1070" s="38"/>
      <c r="F1070" s="38"/>
    </row>
    <row r="1071" spans="1:6" x14ac:dyDescent="0.25">
      <c r="A1071" s="38"/>
      <c r="B1071" s="38"/>
      <c r="C1071" s="38"/>
      <c r="D1071" s="38"/>
      <c r="E1071" s="38"/>
      <c r="F1071" s="38"/>
    </row>
    <row r="1072" spans="1:6" x14ac:dyDescent="0.25">
      <c r="A1072" s="38"/>
      <c r="B1072" s="38"/>
      <c r="C1072" s="38"/>
      <c r="D1072" s="38"/>
      <c r="E1072" s="38"/>
      <c r="F1072" s="38"/>
    </row>
    <row r="1073" spans="1:6" x14ac:dyDescent="0.25">
      <c r="A1073" s="38"/>
      <c r="B1073" s="38"/>
      <c r="C1073" s="38"/>
      <c r="D1073" s="38"/>
      <c r="E1073" s="38"/>
      <c r="F1073" s="38"/>
    </row>
    <row r="1074" spans="1:6" x14ac:dyDescent="0.25">
      <c r="A1074" s="38"/>
      <c r="B1074" s="38"/>
      <c r="C1074" s="38"/>
      <c r="D1074" s="38"/>
      <c r="E1074" s="38"/>
      <c r="F1074" s="38"/>
    </row>
    <row r="1075" spans="1:6" x14ac:dyDescent="0.25">
      <c r="A1075" s="38"/>
      <c r="B1075" s="38"/>
      <c r="C1075" s="38"/>
      <c r="D1075" s="38"/>
      <c r="E1075" s="38"/>
      <c r="F1075" s="38"/>
    </row>
    <row r="1076" spans="1:6" x14ac:dyDescent="0.25">
      <c r="A1076" s="38"/>
      <c r="B1076" s="38"/>
      <c r="C1076" s="38"/>
      <c r="D1076" s="38"/>
      <c r="E1076" s="38"/>
      <c r="F1076" s="38"/>
    </row>
    <row r="1077" spans="1:6" x14ac:dyDescent="0.25">
      <c r="A1077" s="38"/>
      <c r="B1077" s="38"/>
      <c r="C1077" s="38"/>
      <c r="D1077" s="38"/>
      <c r="E1077" s="38"/>
      <c r="F1077" s="38"/>
    </row>
    <row r="1078" spans="1:6" x14ac:dyDescent="0.25">
      <c r="A1078" s="38"/>
      <c r="B1078" s="38"/>
      <c r="C1078" s="38"/>
      <c r="D1078" s="38"/>
      <c r="E1078" s="38"/>
      <c r="F1078" s="38"/>
    </row>
    <row r="1079" spans="1:6" x14ac:dyDescent="0.25">
      <c r="A1079" s="38"/>
      <c r="B1079" s="38"/>
      <c r="C1079" s="38"/>
      <c r="D1079" s="38"/>
      <c r="E1079" s="38"/>
      <c r="F1079" s="38"/>
    </row>
    <row r="1080" spans="1:6" x14ac:dyDescent="0.25">
      <c r="A1080" s="38"/>
      <c r="B1080" s="38"/>
      <c r="C1080" s="38"/>
      <c r="D1080" s="38"/>
      <c r="E1080" s="38"/>
      <c r="F1080" s="38"/>
    </row>
    <row r="1081" spans="1:6" x14ac:dyDescent="0.25">
      <c r="A1081" s="38"/>
      <c r="B1081" s="38"/>
      <c r="C1081" s="38"/>
      <c r="D1081" s="38"/>
      <c r="E1081" s="38"/>
      <c r="F1081" s="38"/>
    </row>
    <row r="1082" spans="1:6" x14ac:dyDescent="0.25">
      <c r="A1082" s="38"/>
      <c r="B1082" s="38"/>
      <c r="C1082" s="38"/>
      <c r="D1082" s="38"/>
      <c r="E1082" s="38"/>
      <c r="F1082" s="38"/>
    </row>
    <row r="1083" spans="1:6" x14ac:dyDescent="0.25">
      <c r="A1083" s="38"/>
      <c r="B1083" s="38"/>
      <c r="C1083" s="38"/>
      <c r="D1083" s="38"/>
      <c r="E1083" s="38"/>
      <c r="F1083" s="38"/>
    </row>
    <row r="1084" spans="1:6" x14ac:dyDescent="0.25">
      <c r="A1084" s="38"/>
      <c r="B1084" s="38"/>
      <c r="C1084" s="38"/>
      <c r="D1084" s="38"/>
      <c r="E1084" s="38"/>
      <c r="F1084" s="38"/>
    </row>
    <row r="1085" spans="1:6" x14ac:dyDescent="0.25">
      <c r="A1085" s="38"/>
      <c r="B1085" s="38"/>
      <c r="C1085" s="38"/>
      <c r="D1085" s="38"/>
      <c r="E1085" s="38"/>
      <c r="F1085" s="38"/>
    </row>
    <row r="1086" spans="1:6" x14ac:dyDescent="0.25">
      <c r="A1086" s="38"/>
      <c r="B1086" s="38"/>
      <c r="C1086" s="38"/>
      <c r="D1086" s="38"/>
      <c r="E1086" s="38"/>
      <c r="F1086" s="38"/>
    </row>
    <row r="1087" spans="1:6" x14ac:dyDescent="0.25">
      <c r="A1087" s="38"/>
      <c r="B1087" s="38"/>
      <c r="C1087" s="38"/>
      <c r="D1087" s="38"/>
      <c r="E1087" s="38"/>
      <c r="F1087" s="38"/>
    </row>
    <row r="1088" spans="1:6" x14ac:dyDescent="0.25">
      <c r="A1088" s="38"/>
      <c r="B1088" s="38"/>
      <c r="C1088" s="38"/>
      <c r="D1088" s="38"/>
      <c r="E1088" s="38"/>
      <c r="F1088" s="38"/>
    </row>
    <row r="1089" spans="1:6" x14ac:dyDescent="0.25">
      <c r="A1089" s="38"/>
      <c r="B1089" s="38"/>
      <c r="C1089" s="38"/>
      <c r="D1089" s="38"/>
      <c r="E1089" s="38"/>
      <c r="F1089" s="38"/>
    </row>
    <row r="1090" spans="1:6" x14ac:dyDescent="0.25">
      <c r="A1090" s="38"/>
      <c r="B1090" s="38"/>
      <c r="C1090" s="38"/>
      <c r="D1090" s="38"/>
      <c r="E1090" s="38"/>
      <c r="F1090" s="38"/>
    </row>
    <row r="1091" spans="1:6" x14ac:dyDescent="0.25">
      <c r="A1091" s="38"/>
      <c r="B1091" s="38"/>
      <c r="C1091" s="38"/>
      <c r="D1091" s="38"/>
      <c r="E1091" s="38"/>
      <c r="F1091" s="38"/>
    </row>
    <row r="1092" spans="1:6" x14ac:dyDescent="0.25">
      <c r="A1092" s="38"/>
      <c r="B1092" s="38"/>
      <c r="C1092" s="38"/>
      <c r="D1092" s="38"/>
      <c r="E1092" s="38"/>
      <c r="F1092" s="38"/>
    </row>
    <row r="1093" spans="1:6" x14ac:dyDescent="0.25">
      <c r="A1093" s="38"/>
      <c r="B1093" s="38"/>
      <c r="C1093" s="38"/>
      <c r="D1093" s="38"/>
      <c r="E1093" s="38"/>
      <c r="F1093" s="38"/>
    </row>
    <row r="1094" spans="1:6" x14ac:dyDescent="0.25">
      <c r="A1094" s="38"/>
      <c r="B1094" s="38"/>
      <c r="C1094" s="38"/>
      <c r="D1094" s="38"/>
      <c r="E1094" s="38"/>
      <c r="F1094" s="38"/>
    </row>
    <row r="1095" spans="1:6" x14ac:dyDescent="0.25">
      <c r="A1095" s="38"/>
      <c r="B1095" s="38"/>
      <c r="C1095" s="38"/>
      <c r="D1095" s="38"/>
      <c r="E1095" s="38"/>
      <c r="F1095" s="38"/>
    </row>
    <row r="1096" spans="1:6" x14ac:dyDescent="0.25">
      <c r="A1096" s="38"/>
      <c r="B1096" s="38"/>
      <c r="C1096" s="38"/>
      <c r="D1096" s="38"/>
      <c r="E1096" s="38"/>
      <c r="F1096" s="38"/>
    </row>
    <row r="1097" spans="1:6" x14ac:dyDescent="0.25">
      <c r="A1097" s="38"/>
      <c r="B1097" s="38"/>
      <c r="C1097" s="38"/>
      <c r="D1097" s="38"/>
      <c r="E1097" s="38"/>
      <c r="F1097" s="38"/>
    </row>
    <row r="1098" spans="1:6" x14ac:dyDescent="0.25">
      <c r="A1098" s="38"/>
      <c r="B1098" s="38"/>
      <c r="C1098" s="38"/>
      <c r="D1098" s="38"/>
      <c r="E1098" s="38"/>
      <c r="F1098" s="38"/>
    </row>
    <row r="1099" spans="1:6" x14ac:dyDescent="0.25">
      <c r="A1099" s="38"/>
      <c r="B1099" s="38"/>
      <c r="C1099" s="38"/>
      <c r="D1099" s="38"/>
      <c r="E1099" s="38"/>
      <c r="F1099" s="38"/>
    </row>
    <row r="1100" spans="1:6" x14ac:dyDescent="0.25">
      <c r="A1100" s="38"/>
      <c r="B1100" s="38"/>
      <c r="C1100" s="38"/>
      <c r="D1100" s="38"/>
      <c r="E1100" s="38"/>
      <c r="F1100" s="38"/>
    </row>
    <row r="1101" spans="1:6" x14ac:dyDescent="0.25">
      <c r="A1101" s="38"/>
      <c r="B1101" s="38"/>
      <c r="C1101" s="38"/>
      <c r="D1101" s="38"/>
      <c r="E1101" s="38"/>
      <c r="F1101" s="38"/>
    </row>
    <row r="1102" spans="1:6" x14ac:dyDescent="0.25">
      <c r="A1102" s="38"/>
      <c r="B1102" s="38"/>
      <c r="C1102" s="38"/>
      <c r="D1102" s="38"/>
      <c r="E1102" s="38"/>
      <c r="F1102" s="38"/>
    </row>
    <row r="1103" spans="1:6" x14ac:dyDescent="0.25">
      <c r="A1103" s="38"/>
      <c r="B1103" s="38"/>
      <c r="C1103" s="38"/>
      <c r="D1103" s="38"/>
      <c r="E1103" s="38"/>
      <c r="F1103" s="38"/>
    </row>
    <row r="1104" spans="1:6" x14ac:dyDescent="0.25">
      <c r="A1104" s="38"/>
      <c r="B1104" s="38"/>
      <c r="C1104" s="38"/>
      <c r="D1104" s="38"/>
      <c r="E1104" s="38"/>
      <c r="F1104" s="38"/>
    </row>
    <row r="1105" spans="1:6" x14ac:dyDescent="0.25">
      <c r="A1105" s="38"/>
      <c r="B1105" s="38"/>
      <c r="C1105" s="38"/>
      <c r="D1105" s="38"/>
      <c r="E1105" s="38"/>
      <c r="F1105" s="38"/>
    </row>
    <row r="1106" spans="1:6" x14ac:dyDescent="0.25">
      <c r="A1106" s="38"/>
      <c r="B1106" s="38"/>
      <c r="C1106" s="38"/>
      <c r="D1106" s="38"/>
      <c r="E1106" s="38"/>
      <c r="F1106" s="38"/>
    </row>
    <row r="1107" spans="1:6" x14ac:dyDescent="0.25">
      <c r="A1107" s="38"/>
      <c r="B1107" s="38"/>
      <c r="C1107" s="38"/>
      <c r="D1107" s="38"/>
      <c r="E1107" s="38"/>
      <c r="F1107" s="38"/>
    </row>
    <row r="1108" spans="1:6" x14ac:dyDescent="0.25">
      <c r="A1108" s="38"/>
      <c r="B1108" s="38"/>
      <c r="C1108" s="38"/>
      <c r="D1108" s="38"/>
      <c r="E1108" s="38"/>
      <c r="F1108" s="38"/>
    </row>
    <row r="1109" spans="1:6" x14ac:dyDescent="0.25">
      <c r="A1109" s="38"/>
      <c r="B1109" s="38"/>
      <c r="C1109" s="38"/>
      <c r="D1109" s="38"/>
      <c r="E1109" s="38"/>
      <c r="F1109" s="38"/>
    </row>
    <row r="1110" spans="1:6" x14ac:dyDescent="0.25">
      <c r="A1110" s="38"/>
      <c r="B1110" s="38"/>
      <c r="C1110" s="38"/>
      <c r="D1110" s="38"/>
      <c r="E1110" s="38"/>
      <c r="F1110" s="38"/>
    </row>
    <row r="1111" spans="1:6" x14ac:dyDescent="0.25">
      <c r="A1111" s="38"/>
      <c r="B1111" s="38"/>
      <c r="C1111" s="38"/>
      <c r="D1111" s="38"/>
      <c r="E1111" s="38"/>
      <c r="F1111" s="38"/>
    </row>
    <row r="1112" spans="1:6" x14ac:dyDescent="0.25">
      <c r="A1112" s="38"/>
      <c r="B1112" s="38"/>
      <c r="C1112" s="38"/>
      <c r="D1112" s="38"/>
      <c r="E1112" s="38"/>
      <c r="F1112" s="38"/>
    </row>
    <row r="1113" spans="1:6" x14ac:dyDescent="0.25">
      <c r="A1113" s="38"/>
      <c r="B1113" s="38"/>
      <c r="C1113" s="38"/>
      <c r="D1113" s="38"/>
      <c r="E1113" s="38"/>
      <c r="F1113" s="38"/>
    </row>
    <row r="1114" spans="1:6" x14ac:dyDescent="0.25">
      <c r="A1114" s="38"/>
      <c r="B1114" s="38"/>
      <c r="C1114" s="38"/>
      <c r="D1114" s="38"/>
      <c r="E1114" s="38"/>
      <c r="F1114" s="38"/>
    </row>
    <row r="1115" spans="1:6" x14ac:dyDescent="0.25">
      <c r="A1115" s="38"/>
      <c r="B1115" s="38"/>
      <c r="C1115" s="38"/>
      <c r="D1115" s="38"/>
      <c r="E1115" s="38"/>
      <c r="F1115" s="38"/>
    </row>
    <row r="1116" spans="1:6" x14ac:dyDescent="0.25">
      <c r="A1116" s="38"/>
      <c r="B1116" s="38"/>
      <c r="C1116" s="38"/>
      <c r="D1116" s="38"/>
      <c r="E1116" s="38"/>
      <c r="F1116" s="38"/>
    </row>
    <row r="1117" spans="1:6" x14ac:dyDescent="0.25">
      <c r="A1117" s="38"/>
      <c r="B1117" s="38"/>
      <c r="C1117" s="38"/>
      <c r="D1117" s="38"/>
      <c r="E1117" s="38"/>
      <c r="F1117" s="38"/>
    </row>
    <row r="1118" spans="1:6" x14ac:dyDescent="0.25">
      <c r="A1118" s="38"/>
      <c r="B1118" s="38"/>
      <c r="C1118" s="38"/>
      <c r="D1118" s="38"/>
      <c r="E1118" s="38"/>
      <c r="F1118" s="38"/>
    </row>
    <row r="1119" spans="1:6" x14ac:dyDescent="0.25">
      <c r="A1119" s="38"/>
      <c r="B1119" s="38"/>
      <c r="C1119" s="38"/>
      <c r="D1119" s="38"/>
      <c r="E1119" s="38"/>
      <c r="F1119" s="38"/>
    </row>
    <row r="1120" spans="1:6" x14ac:dyDescent="0.25">
      <c r="A1120" s="38"/>
      <c r="B1120" s="38"/>
      <c r="C1120" s="38"/>
      <c r="D1120" s="38"/>
      <c r="E1120" s="38"/>
      <c r="F1120" s="38"/>
    </row>
    <row r="1121" spans="1:6" x14ac:dyDescent="0.25">
      <c r="A1121" s="38"/>
      <c r="B1121" s="38"/>
      <c r="C1121" s="38"/>
      <c r="D1121" s="38"/>
      <c r="E1121" s="38"/>
      <c r="F1121" s="38"/>
    </row>
    <row r="1122" spans="1:6" x14ac:dyDescent="0.25">
      <c r="A1122" s="38"/>
      <c r="B1122" s="38"/>
      <c r="C1122" s="38"/>
      <c r="D1122" s="38"/>
      <c r="E1122" s="38"/>
      <c r="F1122" s="38"/>
    </row>
    <row r="1123" spans="1:6" x14ac:dyDescent="0.25">
      <c r="A1123" s="38"/>
      <c r="B1123" s="38"/>
      <c r="C1123" s="38"/>
      <c r="D1123" s="38"/>
      <c r="E1123" s="38"/>
      <c r="F1123" s="38"/>
    </row>
    <row r="1124" spans="1:6" x14ac:dyDescent="0.25">
      <c r="A1124" s="38"/>
      <c r="B1124" s="38"/>
      <c r="C1124" s="38"/>
      <c r="D1124" s="38"/>
      <c r="E1124" s="38"/>
      <c r="F1124" s="38"/>
    </row>
    <row r="1125" spans="1:6" x14ac:dyDescent="0.25">
      <c r="A1125" s="38"/>
      <c r="B1125" s="38"/>
      <c r="C1125" s="38"/>
      <c r="D1125" s="38"/>
      <c r="E1125" s="38"/>
      <c r="F1125" s="38"/>
    </row>
    <row r="1126" spans="1:6" x14ac:dyDescent="0.25">
      <c r="A1126" s="38"/>
      <c r="B1126" s="38"/>
      <c r="C1126" s="38"/>
      <c r="D1126" s="38"/>
      <c r="E1126" s="38"/>
      <c r="F1126" s="38"/>
    </row>
    <row r="1127" spans="1:6" x14ac:dyDescent="0.25">
      <c r="A1127" s="38"/>
      <c r="B1127" s="38"/>
      <c r="C1127" s="38"/>
      <c r="D1127" s="38"/>
      <c r="E1127" s="38"/>
      <c r="F1127" s="38"/>
    </row>
    <row r="1128" spans="1:6" x14ac:dyDescent="0.25">
      <c r="A1128" s="38"/>
      <c r="B1128" s="38"/>
      <c r="C1128" s="38"/>
      <c r="D1128" s="38"/>
      <c r="E1128" s="38"/>
      <c r="F1128" s="38"/>
    </row>
    <row r="1129" spans="1:6" x14ac:dyDescent="0.25">
      <c r="A1129" s="38"/>
      <c r="B1129" s="38"/>
      <c r="C1129" s="38"/>
      <c r="D1129" s="38"/>
      <c r="E1129" s="38"/>
      <c r="F1129" s="38"/>
    </row>
    <row r="1130" spans="1:6" x14ac:dyDescent="0.25">
      <c r="A1130" s="38"/>
      <c r="B1130" s="38"/>
      <c r="C1130" s="38"/>
      <c r="D1130" s="38"/>
      <c r="E1130" s="38"/>
      <c r="F1130" s="38"/>
    </row>
    <row r="1131" spans="1:6" x14ac:dyDescent="0.25">
      <c r="A1131" s="38"/>
      <c r="B1131" s="38"/>
      <c r="C1131" s="38"/>
      <c r="D1131" s="38"/>
      <c r="E1131" s="38"/>
      <c r="F1131" s="38"/>
    </row>
    <row r="1132" spans="1:6" x14ac:dyDescent="0.25">
      <c r="A1132" s="38"/>
      <c r="B1132" s="38"/>
      <c r="C1132" s="38"/>
      <c r="D1132" s="38"/>
      <c r="E1132" s="38"/>
      <c r="F1132" s="38"/>
    </row>
    <row r="1133" spans="1:6" x14ac:dyDescent="0.25">
      <c r="A1133" s="38"/>
      <c r="B1133" s="38"/>
      <c r="C1133" s="38"/>
      <c r="D1133" s="38"/>
      <c r="E1133" s="38"/>
      <c r="F1133" s="38"/>
    </row>
    <row r="1134" spans="1:6" x14ac:dyDescent="0.25">
      <c r="A1134" s="38"/>
      <c r="B1134" s="38"/>
      <c r="C1134" s="38"/>
      <c r="D1134" s="38"/>
      <c r="E1134" s="38"/>
      <c r="F1134" s="38"/>
    </row>
    <row r="1135" spans="1:6" x14ac:dyDescent="0.25">
      <c r="A1135" s="38"/>
      <c r="B1135" s="38"/>
      <c r="C1135" s="38"/>
      <c r="D1135" s="38"/>
      <c r="E1135" s="38"/>
      <c r="F1135" s="38"/>
    </row>
    <row r="1136" spans="1:6" x14ac:dyDescent="0.25">
      <c r="A1136" s="38"/>
      <c r="B1136" s="38"/>
      <c r="C1136" s="38"/>
      <c r="D1136" s="38"/>
      <c r="E1136" s="38"/>
      <c r="F1136" s="38"/>
    </row>
    <row r="1137" spans="1:6" x14ac:dyDescent="0.25">
      <c r="A1137" s="38"/>
      <c r="B1137" s="38"/>
      <c r="C1137" s="38"/>
      <c r="D1137" s="38"/>
      <c r="E1137" s="38"/>
      <c r="F1137" s="38"/>
    </row>
    <row r="1138" spans="1:6" x14ac:dyDescent="0.25">
      <c r="A1138" s="38"/>
      <c r="B1138" s="38"/>
      <c r="C1138" s="38"/>
      <c r="D1138" s="38"/>
      <c r="E1138" s="38"/>
      <c r="F1138" s="38"/>
    </row>
    <row r="1139" spans="1:6" x14ac:dyDescent="0.25">
      <c r="A1139" s="38"/>
      <c r="B1139" s="38"/>
      <c r="C1139" s="38"/>
      <c r="D1139" s="38"/>
      <c r="E1139" s="38"/>
      <c r="F1139" s="38"/>
    </row>
    <row r="1140" spans="1:6" x14ac:dyDescent="0.25">
      <c r="A1140" s="38"/>
      <c r="B1140" s="38"/>
      <c r="C1140" s="38"/>
      <c r="D1140" s="38"/>
      <c r="E1140" s="38"/>
      <c r="F1140" s="38"/>
    </row>
    <row r="1141" spans="1:6" x14ac:dyDescent="0.25">
      <c r="A1141" s="38"/>
      <c r="B1141" s="38"/>
      <c r="C1141" s="38"/>
      <c r="D1141" s="38"/>
      <c r="E1141" s="38"/>
      <c r="F1141" s="38"/>
    </row>
    <row r="1142" spans="1:6" x14ac:dyDescent="0.25">
      <c r="A1142" s="38"/>
      <c r="B1142" s="38"/>
      <c r="C1142" s="38"/>
      <c r="D1142" s="38"/>
      <c r="E1142" s="38"/>
      <c r="F1142" s="38"/>
    </row>
    <row r="1143" spans="1:6" x14ac:dyDescent="0.25">
      <c r="A1143" s="38"/>
      <c r="B1143" s="38"/>
      <c r="C1143" s="38"/>
      <c r="D1143" s="38"/>
      <c r="E1143" s="38"/>
      <c r="F1143" s="38"/>
    </row>
    <row r="1144" spans="1:6" x14ac:dyDescent="0.25">
      <c r="A1144" s="38"/>
      <c r="B1144" s="38"/>
      <c r="C1144" s="38"/>
      <c r="D1144" s="38"/>
      <c r="E1144" s="38"/>
      <c r="F1144" s="38"/>
    </row>
    <row r="1145" spans="1:6" x14ac:dyDescent="0.25">
      <c r="A1145" s="38"/>
      <c r="B1145" s="38"/>
      <c r="C1145" s="38"/>
      <c r="D1145" s="38"/>
      <c r="E1145" s="38"/>
      <c r="F1145" s="38"/>
    </row>
    <row r="1146" spans="1:6" x14ac:dyDescent="0.25">
      <c r="A1146" s="38"/>
      <c r="B1146" s="38"/>
      <c r="C1146" s="38"/>
      <c r="D1146" s="38"/>
      <c r="E1146" s="38"/>
      <c r="F1146" s="38"/>
    </row>
    <row r="1147" spans="1:6" x14ac:dyDescent="0.25">
      <c r="A1147" s="38"/>
      <c r="B1147" s="38"/>
      <c r="C1147" s="38"/>
      <c r="D1147" s="38"/>
      <c r="E1147" s="38"/>
      <c r="F1147" s="38"/>
    </row>
    <row r="1148" spans="1:6" x14ac:dyDescent="0.25">
      <c r="A1148" s="38"/>
      <c r="B1148" s="38"/>
      <c r="C1148" s="38"/>
      <c r="D1148" s="38"/>
      <c r="E1148" s="38"/>
      <c r="F1148" s="38"/>
    </row>
    <row r="1149" spans="1:6" x14ac:dyDescent="0.25">
      <c r="A1149" s="38"/>
      <c r="B1149" s="38"/>
      <c r="C1149" s="38"/>
      <c r="D1149" s="38"/>
      <c r="E1149" s="38"/>
      <c r="F1149" s="38"/>
    </row>
    <row r="1150" spans="1:6" x14ac:dyDescent="0.25">
      <c r="A1150" s="38"/>
      <c r="B1150" s="38"/>
      <c r="C1150" s="38"/>
      <c r="D1150" s="38"/>
      <c r="E1150" s="38"/>
      <c r="F1150" s="38"/>
    </row>
    <row r="1151" spans="1:6" x14ac:dyDescent="0.25">
      <c r="A1151" s="38"/>
      <c r="B1151" s="38"/>
      <c r="C1151" s="38"/>
      <c r="D1151" s="38"/>
      <c r="E1151" s="38"/>
      <c r="F1151" s="38"/>
    </row>
    <row r="1152" spans="1:6" x14ac:dyDescent="0.25">
      <c r="A1152" s="38"/>
      <c r="B1152" s="38"/>
      <c r="C1152" s="38"/>
      <c r="D1152" s="38"/>
      <c r="E1152" s="38"/>
      <c r="F1152" s="38"/>
    </row>
    <row r="1153" spans="1:6" x14ac:dyDescent="0.25">
      <c r="A1153" s="38"/>
      <c r="B1153" s="38"/>
      <c r="C1153" s="38"/>
      <c r="D1153" s="38"/>
      <c r="E1153" s="38"/>
      <c r="F1153" s="38"/>
    </row>
    <row r="1154" spans="1:6" x14ac:dyDescent="0.25">
      <c r="A1154" s="38"/>
      <c r="B1154" s="38"/>
      <c r="C1154" s="38"/>
      <c r="D1154" s="38"/>
      <c r="E1154" s="38"/>
      <c r="F1154" s="38"/>
    </row>
    <row r="1155" spans="1:6" x14ac:dyDescent="0.25">
      <c r="A1155" s="38"/>
      <c r="B1155" s="38"/>
      <c r="C1155" s="38"/>
      <c r="D1155" s="38"/>
      <c r="E1155" s="38"/>
      <c r="F1155" s="38"/>
    </row>
    <row r="1156" spans="1:6" x14ac:dyDescent="0.25">
      <c r="A1156" s="38"/>
      <c r="B1156" s="38"/>
      <c r="C1156" s="38"/>
      <c r="D1156" s="38"/>
      <c r="E1156" s="38"/>
      <c r="F1156" s="38"/>
    </row>
    <row r="1157" spans="1:6" x14ac:dyDescent="0.25">
      <c r="A1157" s="38"/>
      <c r="B1157" s="38"/>
      <c r="C1157" s="38"/>
      <c r="D1157" s="38"/>
      <c r="E1157" s="38"/>
      <c r="F1157" s="38"/>
    </row>
    <row r="1158" spans="1:6" x14ac:dyDescent="0.25">
      <c r="A1158" s="38"/>
      <c r="B1158" s="38"/>
      <c r="C1158" s="38"/>
      <c r="D1158" s="38"/>
      <c r="E1158" s="38"/>
      <c r="F1158" s="38"/>
    </row>
    <row r="1159" spans="1:6" x14ac:dyDescent="0.25">
      <c r="A1159" s="38"/>
      <c r="B1159" s="38"/>
      <c r="C1159" s="38"/>
      <c r="D1159" s="38"/>
      <c r="E1159" s="38"/>
      <c r="F1159" s="38"/>
    </row>
    <row r="1160" spans="1:6" x14ac:dyDescent="0.25">
      <c r="A1160" s="38"/>
      <c r="B1160" s="38"/>
      <c r="C1160" s="38"/>
      <c r="D1160" s="38"/>
      <c r="E1160" s="38"/>
      <c r="F1160" s="38"/>
    </row>
    <row r="1161" spans="1:6" x14ac:dyDescent="0.25">
      <c r="A1161" s="38"/>
      <c r="B1161" s="38"/>
      <c r="C1161" s="38"/>
      <c r="D1161" s="38"/>
      <c r="E1161" s="38"/>
      <c r="F1161" s="38"/>
    </row>
    <row r="1162" spans="1:6" x14ac:dyDescent="0.25">
      <c r="A1162" s="38"/>
      <c r="B1162" s="38"/>
      <c r="C1162" s="38"/>
      <c r="D1162" s="38"/>
      <c r="E1162" s="38"/>
      <c r="F1162" s="38"/>
    </row>
    <row r="1163" spans="1:6" x14ac:dyDescent="0.25">
      <c r="A1163" s="38"/>
      <c r="B1163" s="38"/>
      <c r="C1163" s="38"/>
      <c r="D1163" s="38"/>
      <c r="E1163" s="38"/>
      <c r="F1163" s="38"/>
    </row>
    <row r="1164" spans="1:6" x14ac:dyDescent="0.25">
      <c r="A1164" s="38"/>
      <c r="B1164" s="38"/>
      <c r="C1164" s="38"/>
      <c r="D1164" s="38"/>
      <c r="E1164" s="38"/>
      <c r="F1164" s="38"/>
    </row>
    <row r="1165" spans="1:6" x14ac:dyDescent="0.25">
      <c r="A1165" s="38"/>
      <c r="B1165" s="38"/>
      <c r="C1165" s="38"/>
      <c r="D1165" s="38"/>
      <c r="E1165" s="38"/>
      <c r="F1165" s="38"/>
    </row>
    <row r="1166" spans="1:6" x14ac:dyDescent="0.25">
      <c r="A1166" s="38"/>
      <c r="B1166" s="38"/>
      <c r="C1166" s="38"/>
      <c r="D1166" s="38"/>
      <c r="E1166" s="38"/>
      <c r="F1166" s="38"/>
    </row>
    <row r="1167" spans="1:6" x14ac:dyDescent="0.25">
      <c r="A1167" s="38"/>
      <c r="B1167" s="38"/>
      <c r="C1167" s="38"/>
      <c r="D1167" s="38"/>
      <c r="E1167" s="38"/>
      <c r="F1167" s="38"/>
    </row>
    <row r="1168" spans="1:6" x14ac:dyDescent="0.25">
      <c r="A1168" s="38"/>
      <c r="B1168" s="38"/>
      <c r="C1168" s="38"/>
      <c r="D1168" s="38"/>
      <c r="E1168" s="38"/>
      <c r="F1168" s="38"/>
    </row>
    <row r="1169" spans="1:6" x14ac:dyDescent="0.25">
      <c r="A1169" s="38"/>
      <c r="B1169" s="38"/>
      <c r="C1169" s="38"/>
      <c r="D1169" s="38"/>
      <c r="E1169" s="38"/>
      <c r="F1169" s="38"/>
    </row>
    <row r="1170" spans="1:6" x14ac:dyDescent="0.25">
      <c r="A1170" s="38"/>
      <c r="B1170" s="38"/>
      <c r="C1170" s="38"/>
      <c r="D1170" s="38"/>
      <c r="E1170" s="38"/>
      <c r="F1170" s="38"/>
    </row>
    <row r="1171" spans="1:6" x14ac:dyDescent="0.25">
      <c r="A1171" s="38"/>
      <c r="B1171" s="38"/>
      <c r="C1171" s="38"/>
      <c r="D1171" s="38"/>
      <c r="E1171" s="38"/>
      <c r="F1171" s="38"/>
    </row>
    <row r="1172" spans="1:6" x14ac:dyDescent="0.25">
      <c r="A1172" s="38"/>
      <c r="B1172" s="38"/>
      <c r="C1172" s="38"/>
      <c r="D1172" s="38"/>
      <c r="E1172" s="38"/>
      <c r="F1172" s="38"/>
    </row>
    <row r="1173" spans="1:6" x14ac:dyDescent="0.25">
      <c r="A1173" s="38"/>
      <c r="B1173" s="38"/>
      <c r="C1173" s="38"/>
      <c r="D1173" s="38"/>
      <c r="E1173" s="38"/>
      <c r="F1173" s="38"/>
    </row>
    <row r="1174" spans="1:6" x14ac:dyDescent="0.25">
      <c r="A1174" s="38"/>
      <c r="B1174" s="38"/>
      <c r="C1174" s="38"/>
      <c r="D1174" s="38"/>
      <c r="E1174" s="38"/>
      <c r="F1174" s="38"/>
    </row>
    <row r="1175" spans="1:6" x14ac:dyDescent="0.25">
      <c r="A1175" s="38"/>
      <c r="B1175" s="38"/>
      <c r="C1175" s="38"/>
      <c r="D1175" s="38"/>
      <c r="E1175" s="38"/>
      <c r="F1175" s="38"/>
    </row>
    <row r="1176" spans="1:6" x14ac:dyDescent="0.25">
      <c r="A1176" s="38"/>
      <c r="B1176" s="38"/>
      <c r="C1176" s="38"/>
      <c r="D1176" s="38"/>
      <c r="E1176" s="38"/>
      <c r="F1176" s="38"/>
    </row>
    <row r="1177" spans="1:6" x14ac:dyDescent="0.25">
      <c r="A1177" s="38"/>
      <c r="B1177" s="38"/>
      <c r="C1177" s="38"/>
      <c r="D1177" s="38"/>
      <c r="E1177" s="38"/>
      <c r="F1177" s="38"/>
    </row>
    <row r="1178" spans="1:6" x14ac:dyDescent="0.25">
      <c r="A1178" s="38"/>
      <c r="B1178" s="38"/>
      <c r="C1178" s="38"/>
      <c r="D1178" s="38"/>
      <c r="E1178" s="38"/>
      <c r="F1178" s="38"/>
    </row>
    <row r="1179" spans="1:6" x14ac:dyDescent="0.25">
      <c r="A1179" s="38"/>
      <c r="B1179" s="38"/>
      <c r="C1179" s="38"/>
      <c r="D1179" s="38"/>
      <c r="E1179" s="38"/>
      <c r="F1179" s="38"/>
    </row>
    <row r="1180" spans="1:6" x14ac:dyDescent="0.25">
      <c r="A1180" s="38"/>
      <c r="B1180" s="38"/>
      <c r="C1180" s="38"/>
      <c r="D1180" s="38"/>
      <c r="E1180" s="38"/>
      <c r="F1180" s="38"/>
    </row>
    <row r="1181" spans="1:6" x14ac:dyDescent="0.25">
      <c r="A1181" s="38"/>
      <c r="B1181" s="38"/>
      <c r="C1181" s="38"/>
      <c r="D1181" s="38"/>
      <c r="E1181" s="38"/>
      <c r="F1181" s="38"/>
    </row>
    <row r="1182" spans="1:6" x14ac:dyDescent="0.25">
      <c r="A1182" s="38"/>
      <c r="B1182" s="38"/>
      <c r="C1182" s="38"/>
      <c r="D1182" s="38"/>
      <c r="E1182" s="38"/>
      <c r="F1182" s="38"/>
    </row>
    <row r="1183" spans="1:6" x14ac:dyDescent="0.25">
      <c r="A1183" s="38"/>
      <c r="B1183" s="38"/>
      <c r="C1183" s="38"/>
      <c r="D1183" s="38"/>
      <c r="E1183" s="38"/>
      <c r="F1183" s="38"/>
    </row>
    <row r="1184" spans="1:6" x14ac:dyDescent="0.25">
      <c r="A1184" s="38"/>
      <c r="B1184" s="38"/>
      <c r="C1184" s="38"/>
      <c r="D1184" s="38"/>
      <c r="E1184" s="38"/>
      <c r="F1184" s="38"/>
    </row>
    <row r="1185" spans="1:6" x14ac:dyDescent="0.25">
      <c r="A1185" s="38"/>
      <c r="B1185" s="38"/>
      <c r="C1185" s="38"/>
      <c r="D1185" s="38"/>
      <c r="E1185" s="38"/>
      <c r="F1185" s="38"/>
    </row>
    <row r="1186" spans="1:6" x14ac:dyDescent="0.25">
      <c r="A1186" s="38"/>
      <c r="B1186" s="38"/>
      <c r="C1186" s="38"/>
      <c r="D1186" s="38"/>
      <c r="E1186" s="38"/>
      <c r="F1186" s="38"/>
    </row>
    <row r="1187" spans="1:6" x14ac:dyDescent="0.25">
      <c r="A1187" s="38"/>
      <c r="B1187" s="38"/>
      <c r="C1187" s="38"/>
      <c r="D1187" s="38"/>
      <c r="E1187" s="38"/>
      <c r="F1187" s="38"/>
    </row>
    <row r="1188" spans="1:6" x14ac:dyDescent="0.25">
      <c r="A1188" s="38"/>
      <c r="B1188" s="38"/>
      <c r="C1188" s="38"/>
      <c r="D1188" s="38"/>
      <c r="E1188" s="38"/>
      <c r="F1188" s="38"/>
    </row>
    <row r="1189" spans="1:6" x14ac:dyDescent="0.25">
      <c r="A1189" s="38"/>
      <c r="B1189" s="38"/>
      <c r="C1189" s="38"/>
      <c r="D1189" s="38"/>
      <c r="E1189" s="38"/>
      <c r="F1189" s="38"/>
    </row>
    <row r="1190" spans="1:6" x14ac:dyDescent="0.25">
      <c r="A1190" s="38"/>
      <c r="B1190" s="38"/>
      <c r="C1190" s="38"/>
      <c r="D1190" s="38"/>
      <c r="E1190" s="38"/>
      <c r="F1190" s="38"/>
    </row>
    <row r="1191" spans="1:6" x14ac:dyDescent="0.25">
      <c r="A1191" s="38"/>
      <c r="B1191" s="38"/>
      <c r="C1191" s="38"/>
      <c r="D1191" s="38"/>
      <c r="E1191" s="38"/>
      <c r="F1191" s="38"/>
    </row>
    <row r="1192" spans="1:6" x14ac:dyDescent="0.25">
      <c r="A1192" s="38"/>
      <c r="B1192" s="38"/>
      <c r="C1192" s="38"/>
      <c r="D1192" s="38"/>
      <c r="E1192" s="38"/>
      <c r="F1192" s="38"/>
    </row>
    <row r="1193" spans="1:6" x14ac:dyDescent="0.25">
      <c r="A1193" s="38"/>
      <c r="B1193" s="38"/>
      <c r="C1193" s="38"/>
      <c r="D1193" s="38"/>
      <c r="E1193" s="38"/>
      <c r="F1193" s="38"/>
    </row>
    <row r="1194" spans="1:6" x14ac:dyDescent="0.25">
      <c r="A1194" s="38"/>
      <c r="B1194" s="38"/>
      <c r="C1194" s="38"/>
      <c r="D1194" s="38"/>
      <c r="E1194" s="38"/>
      <c r="F1194" s="38"/>
    </row>
    <row r="1195" spans="1:6" x14ac:dyDescent="0.25">
      <c r="A1195" s="38"/>
      <c r="B1195" s="38"/>
      <c r="C1195" s="38"/>
      <c r="D1195" s="38"/>
      <c r="E1195" s="38"/>
      <c r="F1195" s="38"/>
    </row>
    <row r="1196" spans="1:6" x14ac:dyDescent="0.25">
      <c r="A1196" s="38"/>
      <c r="B1196" s="38"/>
      <c r="C1196" s="38"/>
      <c r="D1196" s="38"/>
      <c r="E1196" s="38"/>
      <c r="F1196" s="38"/>
    </row>
    <row r="1197" spans="1:6" x14ac:dyDescent="0.25">
      <c r="A1197" s="38"/>
      <c r="B1197" s="38"/>
      <c r="C1197" s="38"/>
      <c r="D1197" s="38"/>
      <c r="E1197" s="38"/>
      <c r="F1197" s="38"/>
    </row>
    <row r="1198" spans="1:6" x14ac:dyDescent="0.25">
      <c r="A1198" s="38"/>
      <c r="B1198" s="38"/>
      <c r="C1198" s="38"/>
      <c r="D1198" s="38"/>
      <c r="E1198" s="38"/>
      <c r="F1198" s="38"/>
    </row>
    <row r="1199" spans="1:6" x14ac:dyDescent="0.25">
      <c r="A1199" s="38"/>
      <c r="B1199" s="38"/>
      <c r="C1199" s="38"/>
      <c r="D1199" s="38"/>
      <c r="E1199" s="38"/>
      <c r="F1199" s="38"/>
    </row>
    <row r="1200" spans="1:6" x14ac:dyDescent="0.25">
      <c r="A1200" s="38"/>
      <c r="B1200" s="38"/>
      <c r="C1200" s="38"/>
      <c r="D1200" s="38"/>
      <c r="E1200" s="38"/>
      <c r="F1200" s="38"/>
    </row>
    <row r="1201" spans="1:6" x14ac:dyDescent="0.25">
      <c r="A1201" s="38"/>
      <c r="B1201" s="38"/>
      <c r="C1201" s="38"/>
      <c r="D1201" s="38"/>
      <c r="E1201" s="38"/>
      <c r="F1201" s="38"/>
    </row>
    <row r="1202" spans="1:6" x14ac:dyDescent="0.25">
      <c r="A1202" s="38"/>
      <c r="B1202" s="38"/>
      <c r="C1202" s="38"/>
      <c r="D1202" s="38"/>
      <c r="E1202" s="38"/>
      <c r="F1202" s="38"/>
    </row>
    <row r="1203" spans="1:6" x14ac:dyDescent="0.25">
      <c r="A1203" s="38"/>
      <c r="B1203" s="38"/>
      <c r="C1203" s="38"/>
      <c r="D1203" s="38"/>
      <c r="E1203" s="38"/>
      <c r="F1203" s="38"/>
    </row>
    <row r="1204" spans="1:6" x14ac:dyDescent="0.25">
      <c r="A1204" s="38"/>
      <c r="B1204" s="38"/>
      <c r="C1204" s="38"/>
      <c r="D1204" s="38"/>
      <c r="E1204" s="38"/>
      <c r="F1204" s="38"/>
    </row>
    <row r="1205" spans="1:6" x14ac:dyDescent="0.25">
      <c r="A1205" s="38"/>
      <c r="B1205" s="38"/>
      <c r="C1205" s="38"/>
      <c r="D1205" s="38"/>
      <c r="E1205" s="38"/>
      <c r="F1205" s="38"/>
    </row>
    <row r="1206" spans="1:6" x14ac:dyDescent="0.25">
      <c r="A1206" s="38"/>
      <c r="B1206" s="38"/>
      <c r="C1206" s="38"/>
      <c r="D1206" s="38"/>
      <c r="E1206" s="38"/>
      <c r="F1206" s="38"/>
    </row>
    <row r="1207" spans="1:6" x14ac:dyDescent="0.25">
      <c r="A1207" s="38"/>
      <c r="B1207" s="38"/>
      <c r="C1207" s="38"/>
      <c r="D1207" s="38"/>
      <c r="E1207" s="38"/>
      <c r="F1207" s="38"/>
    </row>
    <row r="1208" spans="1:6" x14ac:dyDescent="0.25">
      <c r="A1208" s="38"/>
      <c r="B1208" s="38"/>
      <c r="C1208" s="38"/>
      <c r="D1208" s="38"/>
      <c r="E1208" s="38"/>
      <c r="F1208" s="38"/>
    </row>
    <row r="1209" spans="1:6" x14ac:dyDescent="0.25">
      <c r="A1209" s="38"/>
      <c r="B1209" s="38"/>
      <c r="C1209" s="38"/>
      <c r="D1209" s="38"/>
      <c r="E1209" s="38"/>
      <c r="F1209" s="38"/>
    </row>
    <row r="1210" spans="1:6" x14ac:dyDescent="0.25">
      <c r="A1210" s="38"/>
      <c r="B1210" s="38"/>
      <c r="C1210" s="38"/>
      <c r="D1210" s="38"/>
      <c r="E1210" s="38"/>
      <c r="F1210" s="38"/>
    </row>
    <row r="1211" spans="1:6" x14ac:dyDescent="0.25">
      <c r="A1211" s="38"/>
      <c r="B1211" s="38"/>
      <c r="C1211" s="38"/>
      <c r="D1211" s="38"/>
      <c r="E1211" s="38"/>
      <c r="F1211" s="38"/>
    </row>
    <row r="1212" spans="1:6" x14ac:dyDescent="0.25">
      <c r="A1212" s="38"/>
      <c r="B1212" s="38"/>
      <c r="C1212" s="38"/>
      <c r="D1212" s="38"/>
      <c r="E1212" s="38"/>
      <c r="F1212" s="38"/>
    </row>
    <row r="1213" spans="1:6" x14ac:dyDescent="0.25">
      <c r="A1213" s="38"/>
      <c r="B1213" s="38"/>
      <c r="C1213" s="38"/>
      <c r="D1213" s="38"/>
      <c r="E1213" s="38"/>
      <c r="F1213" s="38"/>
    </row>
    <row r="1214" spans="1:6" x14ac:dyDescent="0.25">
      <c r="A1214" s="38"/>
      <c r="B1214" s="38"/>
      <c r="C1214" s="38"/>
      <c r="D1214" s="38"/>
      <c r="E1214" s="38"/>
      <c r="F1214" s="38"/>
    </row>
    <row r="1215" spans="1:6" x14ac:dyDescent="0.25">
      <c r="A1215" s="38"/>
      <c r="B1215" s="38"/>
      <c r="C1215" s="38"/>
      <c r="D1215" s="38"/>
      <c r="E1215" s="38"/>
      <c r="F1215" s="38"/>
    </row>
    <row r="1216" spans="1:6" x14ac:dyDescent="0.25">
      <c r="A1216" s="38"/>
      <c r="B1216" s="38"/>
      <c r="C1216" s="38"/>
      <c r="D1216" s="38"/>
      <c r="E1216" s="38"/>
      <c r="F1216" s="38"/>
    </row>
    <row r="1217" spans="1:6" x14ac:dyDescent="0.25">
      <c r="A1217" s="38"/>
      <c r="B1217" s="38"/>
      <c r="C1217" s="38"/>
      <c r="D1217" s="38"/>
      <c r="E1217" s="38"/>
      <c r="F1217" s="38"/>
    </row>
    <row r="1218" spans="1:6" x14ac:dyDescent="0.25">
      <c r="A1218" s="38"/>
      <c r="B1218" s="38"/>
      <c r="C1218" s="38"/>
      <c r="D1218" s="38"/>
      <c r="E1218" s="38"/>
      <c r="F1218" s="38"/>
    </row>
    <row r="1219" spans="1:6" x14ac:dyDescent="0.25">
      <c r="A1219" s="38"/>
      <c r="B1219" s="38"/>
      <c r="C1219" s="38"/>
      <c r="D1219" s="38"/>
      <c r="E1219" s="38"/>
      <c r="F1219" s="38"/>
    </row>
    <row r="1220" spans="1:6" x14ac:dyDescent="0.25">
      <c r="A1220" s="38"/>
      <c r="B1220" s="38"/>
      <c r="C1220" s="38"/>
      <c r="D1220" s="38"/>
      <c r="E1220" s="38"/>
      <c r="F1220" s="38"/>
    </row>
    <row r="1221" spans="1:6" x14ac:dyDescent="0.25">
      <c r="A1221" s="38"/>
      <c r="B1221" s="38"/>
      <c r="C1221" s="38"/>
      <c r="D1221" s="38"/>
      <c r="E1221" s="38"/>
      <c r="F1221" s="38"/>
    </row>
    <row r="1222" spans="1:6" x14ac:dyDescent="0.25">
      <c r="A1222" s="38"/>
      <c r="B1222" s="38"/>
      <c r="C1222" s="38"/>
      <c r="D1222" s="38"/>
      <c r="E1222" s="38"/>
      <c r="F1222" s="38"/>
    </row>
    <row r="1223" spans="1:6" x14ac:dyDescent="0.25">
      <c r="A1223" s="38"/>
      <c r="B1223" s="38"/>
      <c r="C1223" s="38"/>
      <c r="D1223" s="38"/>
      <c r="E1223" s="38"/>
      <c r="F1223" s="38"/>
    </row>
    <row r="1224" spans="1:6" x14ac:dyDescent="0.25">
      <c r="A1224" s="38"/>
      <c r="B1224" s="38"/>
      <c r="C1224" s="38"/>
      <c r="D1224" s="38"/>
      <c r="E1224" s="38"/>
      <c r="F1224" s="38"/>
    </row>
    <row r="1225" spans="1:6" x14ac:dyDescent="0.25">
      <c r="A1225" s="38"/>
      <c r="B1225" s="38"/>
      <c r="C1225" s="38"/>
      <c r="D1225" s="38"/>
      <c r="E1225" s="38"/>
      <c r="F1225" s="38"/>
    </row>
    <row r="1226" spans="1:6" x14ac:dyDescent="0.25">
      <c r="A1226" s="38"/>
      <c r="B1226" s="38"/>
      <c r="C1226" s="38"/>
      <c r="D1226" s="38"/>
      <c r="E1226" s="38"/>
      <c r="F1226" s="38"/>
    </row>
    <row r="1227" spans="1:6" x14ac:dyDescent="0.25">
      <c r="A1227" s="38"/>
      <c r="B1227" s="38"/>
      <c r="C1227" s="38"/>
      <c r="D1227" s="38"/>
      <c r="E1227" s="38"/>
      <c r="F1227" s="38"/>
    </row>
    <row r="1228" spans="1:6" x14ac:dyDescent="0.25">
      <c r="A1228" s="38"/>
      <c r="B1228" s="38"/>
      <c r="C1228" s="38"/>
      <c r="D1228" s="38"/>
      <c r="E1228" s="38"/>
      <c r="F1228" s="38"/>
    </row>
    <row r="1229" spans="1:6" x14ac:dyDescent="0.25">
      <c r="A1229" s="38"/>
      <c r="B1229" s="38"/>
      <c r="C1229" s="38"/>
      <c r="D1229" s="38"/>
      <c r="E1229" s="38"/>
      <c r="F1229" s="38"/>
    </row>
    <row r="1230" spans="1:6" x14ac:dyDescent="0.25">
      <c r="A1230" s="38"/>
      <c r="B1230" s="38"/>
      <c r="C1230" s="38"/>
      <c r="D1230" s="38"/>
      <c r="E1230" s="38"/>
      <c r="F1230" s="38"/>
    </row>
    <row r="1231" spans="1:6" x14ac:dyDescent="0.25">
      <c r="A1231" s="38"/>
      <c r="B1231" s="38"/>
      <c r="C1231" s="38"/>
      <c r="D1231" s="38"/>
      <c r="E1231" s="38"/>
      <c r="F1231" s="38"/>
    </row>
    <row r="1232" spans="1:6" x14ac:dyDescent="0.25">
      <c r="A1232" s="38"/>
      <c r="B1232" s="38"/>
      <c r="C1232" s="38"/>
      <c r="D1232" s="38"/>
      <c r="E1232" s="38"/>
      <c r="F1232" s="38"/>
    </row>
    <row r="1233" spans="1:6" x14ac:dyDescent="0.25">
      <c r="A1233" s="38"/>
      <c r="B1233" s="38"/>
      <c r="C1233" s="38"/>
      <c r="D1233" s="38"/>
      <c r="E1233" s="38"/>
      <c r="F1233" s="38"/>
    </row>
    <row r="1234" spans="1:6" x14ac:dyDescent="0.25">
      <c r="A1234" s="38"/>
      <c r="B1234" s="38"/>
      <c r="C1234" s="38"/>
      <c r="D1234" s="38"/>
      <c r="E1234" s="38"/>
      <c r="F1234" s="38"/>
    </row>
    <row r="1235" spans="1:6" x14ac:dyDescent="0.25">
      <c r="A1235" s="38"/>
      <c r="B1235" s="38"/>
      <c r="C1235" s="38"/>
      <c r="D1235" s="38"/>
      <c r="E1235" s="38"/>
      <c r="F1235" s="38"/>
    </row>
    <row r="1236" spans="1:6" x14ac:dyDescent="0.25">
      <c r="A1236" s="38"/>
      <c r="B1236" s="38"/>
      <c r="C1236" s="38"/>
      <c r="D1236" s="38"/>
      <c r="E1236" s="38"/>
      <c r="F1236" s="38"/>
    </row>
    <row r="1237" spans="1:6" x14ac:dyDescent="0.25">
      <c r="A1237" s="38"/>
      <c r="B1237" s="38"/>
      <c r="C1237" s="38"/>
      <c r="D1237" s="38"/>
      <c r="E1237" s="38"/>
      <c r="F1237" s="38"/>
    </row>
    <row r="1238" spans="1:6" x14ac:dyDescent="0.25">
      <c r="A1238" s="38"/>
      <c r="B1238" s="38"/>
      <c r="C1238" s="38"/>
      <c r="D1238" s="38"/>
      <c r="E1238" s="38"/>
      <c r="F1238" s="38"/>
    </row>
    <row r="1239" spans="1:6" x14ac:dyDescent="0.25">
      <c r="A1239" s="38"/>
      <c r="B1239" s="38"/>
      <c r="C1239" s="38"/>
      <c r="D1239" s="38"/>
      <c r="E1239" s="38"/>
      <c r="F1239" s="38"/>
    </row>
    <row r="1240" spans="1:6" x14ac:dyDescent="0.25">
      <c r="A1240" s="38"/>
      <c r="B1240" s="38"/>
      <c r="C1240" s="38"/>
      <c r="D1240" s="38"/>
      <c r="E1240" s="38"/>
      <c r="F1240" s="38"/>
    </row>
    <row r="1241" spans="1:6" x14ac:dyDescent="0.25">
      <c r="A1241" s="38"/>
      <c r="B1241" s="38"/>
      <c r="C1241" s="38"/>
      <c r="D1241" s="38"/>
      <c r="E1241" s="38"/>
      <c r="F1241" s="38"/>
    </row>
    <row r="1242" spans="1:6" x14ac:dyDescent="0.25">
      <c r="A1242" s="38"/>
      <c r="B1242" s="38"/>
      <c r="C1242" s="38"/>
      <c r="D1242" s="38"/>
      <c r="E1242" s="38"/>
      <c r="F1242" s="38"/>
    </row>
    <row r="1243" spans="1:6" x14ac:dyDescent="0.25">
      <c r="A1243" s="38"/>
      <c r="B1243" s="38"/>
      <c r="C1243" s="38"/>
      <c r="D1243" s="38"/>
      <c r="E1243" s="38"/>
      <c r="F1243" s="38"/>
    </row>
    <row r="1244" spans="1:6" x14ac:dyDescent="0.25">
      <c r="A1244" s="38"/>
      <c r="B1244" s="38"/>
      <c r="C1244" s="38"/>
      <c r="D1244" s="38"/>
      <c r="E1244" s="38"/>
      <c r="F1244" s="38"/>
    </row>
    <row r="1245" spans="1:6" x14ac:dyDescent="0.25">
      <c r="A1245" s="38"/>
      <c r="B1245" s="38"/>
      <c r="C1245" s="38"/>
      <c r="D1245" s="38"/>
      <c r="E1245" s="38"/>
      <c r="F1245" s="38"/>
    </row>
    <row r="1246" spans="1:6" x14ac:dyDescent="0.25">
      <c r="A1246" s="38"/>
      <c r="B1246" s="38"/>
      <c r="C1246" s="38"/>
      <c r="D1246" s="38"/>
      <c r="E1246" s="38"/>
      <c r="F1246" s="38"/>
    </row>
    <row r="1247" spans="1:6" x14ac:dyDescent="0.25">
      <c r="A1247" s="38"/>
      <c r="B1247" s="38"/>
      <c r="C1247" s="38"/>
      <c r="D1247" s="38"/>
      <c r="E1247" s="38"/>
      <c r="F1247" s="38"/>
    </row>
    <row r="1248" spans="1:6" x14ac:dyDescent="0.25">
      <c r="A1248" s="38"/>
      <c r="B1248" s="38"/>
      <c r="C1248" s="38"/>
      <c r="D1248" s="38"/>
      <c r="E1248" s="38"/>
      <c r="F1248" s="38"/>
    </row>
    <row r="1249" spans="1:6" x14ac:dyDescent="0.25">
      <c r="A1249" s="38"/>
      <c r="B1249" s="38"/>
      <c r="C1249" s="38"/>
      <c r="D1249" s="38"/>
      <c r="E1249" s="38"/>
      <c r="F1249" s="38"/>
    </row>
    <row r="1250" spans="1:6" x14ac:dyDescent="0.25">
      <c r="A1250" s="38"/>
      <c r="B1250" s="38"/>
      <c r="C1250" s="38"/>
      <c r="D1250" s="38"/>
      <c r="E1250" s="38"/>
      <c r="F1250" s="38"/>
    </row>
    <row r="1251" spans="1:6" x14ac:dyDescent="0.25">
      <c r="A1251" s="38"/>
      <c r="B1251" s="38"/>
      <c r="C1251" s="38"/>
      <c r="D1251" s="38"/>
      <c r="E1251" s="38"/>
      <c r="F1251" s="38"/>
    </row>
    <row r="1252" spans="1:6" x14ac:dyDescent="0.25">
      <c r="A1252" s="38"/>
      <c r="B1252" s="38"/>
      <c r="C1252" s="38"/>
      <c r="D1252" s="38"/>
      <c r="E1252" s="38"/>
      <c r="F1252" s="38"/>
    </row>
    <row r="1253" spans="1:6" x14ac:dyDescent="0.25">
      <c r="A1253" s="38"/>
      <c r="B1253" s="38"/>
      <c r="C1253" s="38"/>
      <c r="D1253" s="38"/>
      <c r="E1253" s="38"/>
      <c r="F1253" s="38"/>
    </row>
    <row r="1254" spans="1:6" x14ac:dyDescent="0.25">
      <c r="A1254" s="38"/>
      <c r="B1254" s="38"/>
      <c r="C1254" s="38"/>
      <c r="D1254" s="38"/>
      <c r="E1254" s="38"/>
      <c r="F1254" s="38"/>
    </row>
    <row r="1255" spans="1:6" x14ac:dyDescent="0.25">
      <c r="A1255" s="38"/>
      <c r="B1255" s="38"/>
      <c r="C1255" s="38"/>
      <c r="D1255" s="38"/>
      <c r="E1255" s="38"/>
      <c r="F1255" s="38"/>
    </row>
    <row r="1256" spans="1:6" x14ac:dyDescent="0.25">
      <c r="A1256" s="38"/>
      <c r="B1256" s="38"/>
      <c r="C1256" s="38"/>
      <c r="D1256" s="38"/>
      <c r="E1256" s="38"/>
      <c r="F1256" s="38"/>
    </row>
    <row r="1257" spans="1:6" x14ac:dyDescent="0.25">
      <c r="A1257" s="38"/>
      <c r="B1257" s="38"/>
      <c r="C1257" s="38"/>
      <c r="D1257" s="38"/>
      <c r="E1257" s="38"/>
      <c r="F1257" s="38"/>
    </row>
    <row r="1258" spans="1:6" x14ac:dyDescent="0.25">
      <c r="A1258" s="38"/>
      <c r="B1258" s="38"/>
      <c r="C1258" s="38"/>
      <c r="D1258" s="38"/>
      <c r="E1258" s="38"/>
      <c r="F1258" s="38"/>
    </row>
    <row r="1259" spans="1:6" x14ac:dyDescent="0.25">
      <c r="A1259" s="38"/>
      <c r="B1259" s="38"/>
      <c r="C1259" s="38"/>
      <c r="D1259" s="38"/>
      <c r="E1259" s="38"/>
      <c r="F1259" s="38"/>
    </row>
    <row r="1260" spans="1:6" x14ac:dyDescent="0.25">
      <c r="A1260" s="38"/>
      <c r="B1260" s="38"/>
      <c r="C1260" s="38"/>
      <c r="D1260" s="38"/>
      <c r="E1260" s="38"/>
      <c r="F1260" s="38"/>
    </row>
    <row r="1261" spans="1:6" x14ac:dyDescent="0.25">
      <c r="A1261" s="38"/>
      <c r="B1261" s="38"/>
      <c r="C1261" s="38"/>
      <c r="D1261" s="38"/>
      <c r="E1261" s="38"/>
      <c r="F1261" s="38"/>
    </row>
    <row r="1262" spans="1:6" x14ac:dyDescent="0.25">
      <c r="A1262" s="38"/>
      <c r="B1262" s="38"/>
      <c r="C1262" s="38"/>
      <c r="D1262" s="38"/>
      <c r="E1262" s="38"/>
      <c r="F1262" s="38"/>
    </row>
    <row r="1263" spans="1:6" x14ac:dyDescent="0.25">
      <c r="A1263" s="38"/>
      <c r="B1263" s="38"/>
      <c r="C1263" s="38"/>
      <c r="D1263" s="38"/>
      <c r="E1263" s="38"/>
      <c r="F1263" s="38"/>
    </row>
    <row r="1264" spans="1:6" x14ac:dyDescent="0.25">
      <c r="A1264" s="38"/>
      <c r="B1264" s="38"/>
      <c r="C1264" s="38"/>
      <c r="D1264" s="38"/>
      <c r="E1264" s="38"/>
      <c r="F1264" s="38"/>
    </row>
    <row r="1265" spans="1:6" x14ac:dyDescent="0.25">
      <c r="A1265" s="38"/>
      <c r="B1265" s="38"/>
      <c r="C1265" s="38"/>
      <c r="D1265" s="38"/>
      <c r="E1265" s="38"/>
      <c r="F1265" s="38"/>
    </row>
    <row r="1266" spans="1:6" x14ac:dyDescent="0.25">
      <c r="A1266" s="38"/>
      <c r="B1266" s="38"/>
      <c r="C1266" s="38"/>
      <c r="D1266" s="38"/>
      <c r="E1266" s="38"/>
      <c r="F1266" s="38"/>
    </row>
    <row r="1267" spans="1:6" x14ac:dyDescent="0.25">
      <c r="A1267" s="38"/>
      <c r="B1267" s="38"/>
      <c r="C1267" s="38"/>
      <c r="D1267" s="38"/>
      <c r="E1267" s="38"/>
      <c r="F1267" s="38"/>
    </row>
    <row r="1268" spans="1:6" x14ac:dyDescent="0.25">
      <c r="A1268" s="38"/>
      <c r="B1268" s="38"/>
      <c r="C1268" s="38"/>
      <c r="D1268" s="38"/>
      <c r="E1268" s="38"/>
      <c r="F1268" s="38"/>
    </row>
    <row r="1269" spans="1:6" x14ac:dyDescent="0.25">
      <c r="A1269" s="38"/>
      <c r="B1269" s="38"/>
      <c r="C1269" s="38"/>
      <c r="D1269" s="38"/>
      <c r="E1269" s="38"/>
      <c r="F1269" s="38"/>
    </row>
    <row r="1270" spans="1:6" x14ac:dyDescent="0.25">
      <c r="A1270" s="38"/>
      <c r="B1270" s="38"/>
      <c r="C1270" s="38"/>
      <c r="D1270" s="38"/>
      <c r="E1270" s="38"/>
      <c r="F1270" s="38"/>
    </row>
    <row r="1271" spans="1:6" x14ac:dyDescent="0.25">
      <c r="A1271" s="38"/>
      <c r="B1271" s="38"/>
      <c r="C1271" s="38"/>
      <c r="D1271" s="38"/>
      <c r="E1271" s="38"/>
      <c r="F1271" s="38"/>
    </row>
    <row r="1272" spans="1:6" x14ac:dyDescent="0.25">
      <c r="A1272" s="38"/>
      <c r="B1272" s="38"/>
      <c r="C1272" s="38"/>
      <c r="D1272" s="38"/>
      <c r="E1272" s="38"/>
      <c r="F1272" s="38"/>
    </row>
    <row r="1273" spans="1:6" x14ac:dyDescent="0.25">
      <c r="A1273" s="38"/>
      <c r="B1273" s="38"/>
      <c r="C1273" s="38"/>
      <c r="D1273" s="38"/>
      <c r="E1273" s="38"/>
      <c r="F1273" s="38"/>
    </row>
    <row r="1274" spans="1:6" x14ac:dyDescent="0.25">
      <c r="A1274" s="38"/>
      <c r="B1274" s="38"/>
      <c r="C1274" s="38"/>
      <c r="D1274" s="38"/>
      <c r="E1274" s="38"/>
      <c r="F1274" s="38"/>
    </row>
    <row r="1275" spans="1:6" x14ac:dyDescent="0.25">
      <c r="A1275" s="38"/>
      <c r="B1275" s="38"/>
      <c r="C1275" s="38"/>
      <c r="D1275" s="38"/>
      <c r="E1275" s="38"/>
      <c r="F1275" s="38"/>
    </row>
    <row r="1276" spans="1:6" x14ac:dyDescent="0.25">
      <c r="A1276" s="38"/>
      <c r="B1276" s="38"/>
      <c r="C1276" s="38"/>
      <c r="D1276" s="38"/>
      <c r="E1276" s="38"/>
      <c r="F1276" s="38"/>
    </row>
    <row r="1277" spans="1:6" x14ac:dyDescent="0.25">
      <c r="A1277" s="38"/>
      <c r="B1277" s="38"/>
      <c r="C1277" s="38"/>
      <c r="D1277" s="38"/>
      <c r="E1277" s="38"/>
      <c r="F1277" s="38"/>
    </row>
    <row r="1278" spans="1:6" x14ac:dyDescent="0.25">
      <c r="A1278" s="38"/>
      <c r="B1278" s="38"/>
      <c r="C1278" s="38"/>
      <c r="D1278" s="38"/>
      <c r="E1278" s="38"/>
      <c r="F1278" s="38"/>
    </row>
    <row r="1279" spans="1:6" x14ac:dyDescent="0.25">
      <c r="A1279" s="38"/>
      <c r="B1279" s="38"/>
      <c r="C1279" s="38"/>
      <c r="D1279" s="38"/>
      <c r="E1279" s="38"/>
      <c r="F1279" s="38"/>
    </row>
    <row r="1280" spans="1:6" x14ac:dyDescent="0.25">
      <c r="A1280" s="38"/>
      <c r="B1280" s="38"/>
      <c r="C1280" s="38"/>
      <c r="D1280" s="38"/>
      <c r="E1280" s="38"/>
      <c r="F1280" s="38"/>
    </row>
    <row r="1281" spans="1:6" x14ac:dyDescent="0.25">
      <c r="A1281" s="38"/>
      <c r="B1281" s="38"/>
      <c r="C1281" s="38"/>
      <c r="D1281" s="38"/>
      <c r="E1281" s="38"/>
      <c r="F1281" s="38"/>
    </row>
    <row r="1282" spans="1:6" x14ac:dyDescent="0.25">
      <c r="A1282" s="38"/>
      <c r="B1282" s="38"/>
      <c r="C1282" s="38"/>
      <c r="D1282" s="38"/>
      <c r="E1282" s="38"/>
      <c r="F1282" s="38"/>
    </row>
    <row r="1283" spans="1:6" x14ac:dyDescent="0.25">
      <c r="A1283" s="38"/>
      <c r="B1283" s="38"/>
      <c r="C1283" s="38"/>
      <c r="D1283" s="38"/>
      <c r="E1283" s="38"/>
      <c r="F1283" s="38"/>
    </row>
    <row r="1284" spans="1:6" x14ac:dyDescent="0.25">
      <c r="A1284" s="38"/>
      <c r="B1284" s="38"/>
      <c r="C1284" s="38"/>
      <c r="D1284" s="38"/>
      <c r="E1284" s="38"/>
      <c r="F1284" s="38"/>
    </row>
    <row r="1285" spans="1:6" x14ac:dyDescent="0.25">
      <c r="A1285" s="38"/>
      <c r="B1285" s="38"/>
      <c r="C1285" s="38"/>
      <c r="D1285" s="38"/>
      <c r="E1285" s="38"/>
      <c r="F1285" s="38"/>
    </row>
    <row r="1286" spans="1:6" x14ac:dyDescent="0.25">
      <c r="A1286" s="38"/>
      <c r="B1286" s="38"/>
      <c r="C1286" s="38"/>
      <c r="D1286" s="38"/>
      <c r="E1286" s="38"/>
      <c r="F1286" s="38"/>
    </row>
    <row r="1287" spans="1:6" x14ac:dyDescent="0.25">
      <c r="A1287" s="38"/>
      <c r="B1287" s="38"/>
      <c r="C1287" s="38"/>
      <c r="D1287" s="38"/>
      <c r="E1287" s="38"/>
      <c r="F1287" s="38"/>
    </row>
    <row r="1288" spans="1:6" x14ac:dyDescent="0.25">
      <c r="A1288" s="38"/>
      <c r="B1288" s="38"/>
      <c r="C1288" s="38"/>
      <c r="D1288" s="38"/>
      <c r="E1288" s="38"/>
      <c r="F1288" s="38"/>
    </row>
    <row r="1289" spans="1:6" x14ac:dyDescent="0.25">
      <c r="A1289" s="38"/>
      <c r="B1289" s="38"/>
      <c r="C1289" s="38"/>
      <c r="D1289" s="38"/>
      <c r="E1289" s="38"/>
      <c r="F1289" s="38"/>
    </row>
    <row r="1290" spans="1:6" x14ac:dyDescent="0.25">
      <c r="A1290" s="38"/>
      <c r="B1290" s="38"/>
      <c r="C1290" s="38"/>
      <c r="D1290" s="38"/>
      <c r="E1290" s="38"/>
      <c r="F1290" s="38"/>
    </row>
    <row r="1291" spans="1:6" x14ac:dyDescent="0.25">
      <c r="A1291" s="38"/>
      <c r="B1291" s="38"/>
      <c r="C1291" s="38"/>
      <c r="D1291" s="38"/>
      <c r="E1291" s="38"/>
      <c r="F1291" s="38"/>
    </row>
    <row r="1292" spans="1:6" x14ac:dyDescent="0.25">
      <c r="A1292" s="38"/>
      <c r="B1292" s="38"/>
      <c r="C1292" s="38"/>
      <c r="D1292" s="38"/>
      <c r="E1292" s="38"/>
      <c r="F1292" s="38"/>
    </row>
    <row r="1293" spans="1:6" x14ac:dyDescent="0.25">
      <c r="A1293" s="38"/>
      <c r="B1293" s="38"/>
      <c r="C1293" s="38"/>
      <c r="D1293" s="38"/>
      <c r="E1293" s="38"/>
      <c r="F1293" s="38"/>
    </row>
    <row r="1294" spans="1:6" x14ac:dyDescent="0.25">
      <c r="A1294" s="38"/>
      <c r="B1294" s="38"/>
      <c r="C1294" s="38"/>
      <c r="D1294" s="38"/>
      <c r="E1294" s="38"/>
      <c r="F1294" s="38"/>
    </row>
    <row r="1295" spans="1:6" x14ac:dyDescent="0.25">
      <c r="A1295" s="38"/>
      <c r="B1295" s="38"/>
      <c r="C1295" s="38"/>
      <c r="D1295" s="38"/>
      <c r="E1295" s="38"/>
      <c r="F1295" s="38"/>
    </row>
    <row r="1296" spans="1:6" x14ac:dyDescent="0.25">
      <c r="A1296" s="38"/>
      <c r="B1296" s="38"/>
      <c r="C1296" s="38"/>
      <c r="D1296" s="38"/>
      <c r="E1296" s="38"/>
      <c r="F1296" s="38"/>
    </row>
    <row r="1297" spans="1:6" x14ac:dyDescent="0.25">
      <c r="A1297" s="38"/>
      <c r="B1297" s="38"/>
      <c r="C1297" s="38"/>
      <c r="D1297" s="38"/>
      <c r="E1297" s="38"/>
      <c r="F1297" s="38"/>
    </row>
    <row r="1298" spans="1:6" x14ac:dyDescent="0.25">
      <c r="A1298" s="38"/>
      <c r="B1298" s="38"/>
      <c r="C1298" s="38"/>
      <c r="D1298" s="38"/>
      <c r="E1298" s="38"/>
      <c r="F1298" s="38"/>
    </row>
    <row r="1299" spans="1:6" x14ac:dyDescent="0.25">
      <c r="A1299" s="38"/>
      <c r="B1299" s="38"/>
      <c r="C1299" s="38"/>
      <c r="D1299" s="38"/>
      <c r="E1299" s="38"/>
      <c r="F1299" s="38"/>
    </row>
    <row r="1300" spans="1:6" x14ac:dyDescent="0.25">
      <c r="A1300" s="38"/>
      <c r="B1300" s="38"/>
      <c r="C1300" s="38"/>
      <c r="D1300" s="38"/>
      <c r="E1300" s="38"/>
      <c r="F1300" s="38"/>
    </row>
    <row r="1301" spans="1:6" x14ac:dyDescent="0.25">
      <c r="A1301" s="38"/>
      <c r="B1301" s="38"/>
      <c r="C1301" s="38"/>
      <c r="D1301" s="38"/>
      <c r="E1301" s="38"/>
      <c r="F1301" s="38"/>
    </row>
    <row r="1302" spans="1:6" x14ac:dyDescent="0.25">
      <c r="A1302" s="38"/>
      <c r="B1302" s="38"/>
      <c r="C1302" s="38"/>
      <c r="D1302" s="38"/>
      <c r="E1302" s="38"/>
      <c r="F1302" s="38"/>
    </row>
    <row r="1303" spans="1:6" x14ac:dyDescent="0.25">
      <c r="A1303" s="38"/>
      <c r="B1303" s="38"/>
      <c r="C1303" s="38"/>
      <c r="D1303" s="38"/>
      <c r="E1303" s="38"/>
      <c r="F1303" s="38"/>
    </row>
    <row r="1304" spans="1:6" x14ac:dyDescent="0.25">
      <c r="A1304" s="38"/>
      <c r="B1304" s="38"/>
      <c r="C1304" s="38"/>
      <c r="D1304" s="38"/>
      <c r="E1304" s="38"/>
      <c r="F1304" s="38"/>
    </row>
    <row r="1305" spans="1:6" x14ac:dyDescent="0.25">
      <c r="A1305" s="38"/>
      <c r="B1305" s="38"/>
      <c r="C1305" s="38"/>
      <c r="D1305" s="38"/>
      <c r="E1305" s="38"/>
      <c r="F1305" s="38"/>
    </row>
    <row r="1306" spans="1:6" x14ac:dyDescent="0.25">
      <c r="A1306" s="38"/>
      <c r="B1306" s="38"/>
      <c r="C1306" s="38"/>
      <c r="D1306" s="38"/>
      <c r="E1306" s="38"/>
      <c r="F1306" s="38"/>
    </row>
    <row r="1307" spans="1:6" x14ac:dyDescent="0.25">
      <c r="A1307" s="38"/>
      <c r="B1307" s="38"/>
      <c r="C1307" s="38"/>
      <c r="D1307" s="38"/>
      <c r="E1307" s="38"/>
      <c r="F1307" s="38"/>
    </row>
    <row r="1308" spans="1:6" x14ac:dyDescent="0.25">
      <c r="A1308" s="38"/>
      <c r="B1308" s="38"/>
      <c r="C1308" s="38"/>
      <c r="D1308" s="38"/>
      <c r="E1308" s="38"/>
      <c r="F1308" s="38"/>
    </row>
    <row r="1309" spans="1:6" x14ac:dyDescent="0.25">
      <c r="A1309" s="38"/>
      <c r="B1309" s="38"/>
      <c r="C1309" s="38"/>
      <c r="D1309" s="38"/>
      <c r="E1309" s="38"/>
      <c r="F1309" s="38"/>
    </row>
    <row r="1310" spans="1:6" x14ac:dyDescent="0.25">
      <c r="A1310" s="38"/>
      <c r="B1310" s="38"/>
      <c r="C1310" s="38"/>
      <c r="D1310" s="38"/>
      <c r="E1310" s="38"/>
      <c r="F1310" s="38"/>
    </row>
    <row r="1311" spans="1:6" x14ac:dyDescent="0.25">
      <c r="A1311" s="38"/>
      <c r="B1311" s="38"/>
      <c r="C1311" s="38"/>
      <c r="D1311" s="38"/>
      <c r="E1311" s="38"/>
      <c r="F1311" s="38"/>
    </row>
    <row r="1312" spans="1:6" x14ac:dyDescent="0.25">
      <c r="A1312" s="38"/>
      <c r="B1312" s="38"/>
      <c r="C1312" s="38"/>
      <c r="D1312" s="38"/>
      <c r="E1312" s="38"/>
      <c r="F1312" s="38"/>
    </row>
    <row r="1313" spans="1:6" x14ac:dyDescent="0.25">
      <c r="A1313" s="38"/>
      <c r="B1313" s="38"/>
      <c r="C1313" s="38"/>
      <c r="D1313" s="38"/>
      <c r="E1313" s="38"/>
      <c r="F1313" s="38"/>
    </row>
    <row r="1314" spans="1:6" x14ac:dyDescent="0.25">
      <c r="A1314" s="38"/>
      <c r="B1314" s="38"/>
      <c r="C1314" s="38"/>
      <c r="D1314" s="38"/>
      <c r="E1314" s="38"/>
      <c r="F1314" s="38"/>
    </row>
    <row r="1315" spans="1:6" x14ac:dyDescent="0.25">
      <c r="A1315" s="38"/>
      <c r="B1315" s="38"/>
      <c r="C1315" s="38"/>
      <c r="D1315" s="38"/>
      <c r="E1315" s="38"/>
      <c r="F1315" s="38"/>
    </row>
    <row r="1316" spans="1:6" x14ac:dyDescent="0.25">
      <c r="A1316" s="38"/>
      <c r="B1316" s="38"/>
      <c r="C1316" s="38"/>
      <c r="D1316" s="38"/>
      <c r="E1316" s="38"/>
      <c r="F1316" s="38"/>
    </row>
    <row r="1317" spans="1:6" x14ac:dyDescent="0.25">
      <c r="A1317" s="38"/>
      <c r="B1317" s="38"/>
      <c r="C1317" s="38"/>
      <c r="D1317" s="38"/>
      <c r="E1317" s="38"/>
      <c r="F1317" s="38"/>
    </row>
    <row r="1318" spans="1:6" x14ac:dyDescent="0.25">
      <c r="A1318" s="38"/>
      <c r="B1318" s="38"/>
      <c r="C1318" s="38"/>
      <c r="D1318" s="38"/>
      <c r="E1318" s="38"/>
      <c r="F1318" s="38"/>
    </row>
    <row r="1319" spans="1:6" x14ac:dyDescent="0.25">
      <c r="A1319" s="38"/>
      <c r="B1319" s="38"/>
      <c r="C1319" s="38"/>
      <c r="D1319" s="38"/>
      <c r="E1319" s="38"/>
      <c r="F1319" s="38"/>
    </row>
    <row r="1320" spans="1:6" x14ac:dyDescent="0.25">
      <c r="A1320" s="38"/>
      <c r="B1320" s="38"/>
      <c r="C1320" s="38"/>
      <c r="D1320" s="38"/>
      <c r="E1320" s="38"/>
      <c r="F1320" s="38"/>
    </row>
    <row r="1321" spans="1:6" x14ac:dyDescent="0.25">
      <c r="A1321" s="38"/>
      <c r="B1321" s="38"/>
      <c r="C1321" s="38"/>
      <c r="D1321" s="38"/>
      <c r="E1321" s="38"/>
      <c r="F1321" s="38"/>
    </row>
    <row r="1322" spans="1:6" x14ac:dyDescent="0.25">
      <c r="A1322" s="38"/>
      <c r="B1322" s="38"/>
      <c r="C1322" s="38"/>
      <c r="D1322" s="38"/>
      <c r="E1322" s="38"/>
      <c r="F1322" s="38"/>
    </row>
    <row r="1323" spans="1:6" x14ac:dyDescent="0.25">
      <c r="A1323" s="38"/>
      <c r="B1323" s="38"/>
      <c r="C1323" s="38"/>
      <c r="D1323" s="38"/>
      <c r="E1323" s="38"/>
      <c r="F1323" s="38"/>
    </row>
    <row r="1324" spans="1:6" x14ac:dyDescent="0.25">
      <c r="A1324" s="38"/>
      <c r="B1324" s="38"/>
      <c r="C1324" s="38"/>
      <c r="D1324" s="38"/>
      <c r="E1324" s="38"/>
      <c r="F1324" s="38"/>
    </row>
    <row r="1325" spans="1:6" x14ac:dyDescent="0.25">
      <c r="A1325" s="38"/>
      <c r="B1325" s="38"/>
      <c r="C1325" s="38"/>
      <c r="D1325" s="38"/>
      <c r="E1325" s="38"/>
      <c r="F1325" s="38"/>
    </row>
    <row r="1326" spans="1:6" x14ac:dyDescent="0.25">
      <c r="A1326" s="38"/>
      <c r="B1326" s="38"/>
      <c r="C1326" s="38"/>
      <c r="D1326" s="38"/>
      <c r="E1326" s="38"/>
      <c r="F1326" s="38"/>
    </row>
    <row r="1327" spans="1:6" x14ac:dyDescent="0.25">
      <c r="A1327" s="38"/>
      <c r="B1327" s="38"/>
      <c r="C1327" s="38"/>
      <c r="D1327" s="38"/>
      <c r="E1327" s="38"/>
      <c r="F1327" s="38"/>
    </row>
    <row r="1328" spans="1:6" x14ac:dyDescent="0.25">
      <c r="A1328" s="38"/>
      <c r="B1328" s="38"/>
      <c r="C1328" s="38"/>
      <c r="D1328" s="38"/>
      <c r="E1328" s="38"/>
      <c r="F1328" s="38"/>
    </row>
    <row r="1329" spans="1:6" x14ac:dyDescent="0.25">
      <c r="A1329" s="38"/>
      <c r="B1329" s="38"/>
      <c r="C1329" s="38"/>
      <c r="D1329" s="38"/>
      <c r="E1329" s="38"/>
      <c r="F1329" s="38"/>
    </row>
    <row r="1330" spans="1:6" x14ac:dyDescent="0.25">
      <c r="A1330" s="38"/>
      <c r="B1330" s="38"/>
      <c r="C1330" s="38"/>
      <c r="D1330" s="38"/>
      <c r="E1330" s="38"/>
      <c r="F1330" s="38"/>
    </row>
    <row r="1331" spans="1:6" x14ac:dyDescent="0.25">
      <c r="A1331" s="38"/>
      <c r="B1331" s="38"/>
      <c r="C1331" s="38"/>
      <c r="D1331" s="38"/>
      <c r="E1331" s="38"/>
      <c r="F1331" s="38"/>
    </row>
    <row r="1332" spans="1:6" x14ac:dyDescent="0.25">
      <c r="A1332" s="38"/>
      <c r="B1332" s="38"/>
      <c r="C1332" s="38"/>
      <c r="D1332" s="38"/>
      <c r="E1332" s="38"/>
      <c r="F1332" s="38"/>
    </row>
    <row r="1333" spans="1:6" x14ac:dyDescent="0.25">
      <c r="A1333" s="38"/>
      <c r="B1333" s="38"/>
      <c r="C1333" s="38"/>
      <c r="D1333" s="38"/>
      <c r="E1333" s="38"/>
      <c r="F1333" s="38"/>
    </row>
    <row r="1334" spans="1:6" x14ac:dyDescent="0.25">
      <c r="A1334" s="38"/>
      <c r="B1334" s="38"/>
      <c r="C1334" s="38"/>
      <c r="D1334" s="38"/>
      <c r="E1334" s="38"/>
      <c r="F1334" s="38"/>
    </row>
    <row r="1335" spans="1:6" x14ac:dyDescent="0.25">
      <c r="A1335" s="38"/>
      <c r="B1335" s="38"/>
      <c r="C1335" s="38"/>
      <c r="D1335" s="38"/>
      <c r="E1335" s="38"/>
      <c r="F1335" s="38"/>
    </row>
    <row r="1336" spans="1:6" x14ac:dyDescent="0.25">
      <c r="A1336" s="38"/>
      <c r="B1336" s="38"/>
      <c r="C1336" s="38"/>
      <c r="D1336" s="38"/>
      <c r="E1336" s="38"/>
      <c r="F1336" s="38"/>
    </row>
    <row r="1337" spans="1:6" x14ac:dyDescent="0.25">
      <c r="A1337" s="38"/>
      <c r="B1337" s="38"/>
      <c r="C1337" s="38"/>
      <c r="D1337" s="38"/>
      <c r="E1337" s="38"/>
      <c r="F1337" s="38"/>
    </row>
    <row r="1338" spans="1:6" x14ac:dyDescent="0.25">
      <c r="A1338" s="38"/>
      <c r="B1338" s="38"/>
      <c r="C1338" s="38"/>
      <c r="D1338" s="38"/>
      <c r="E1338" s="38"/>
      <c r="F1338" s="38"/>
    </row>
    <row r="1339" spans="1:6" x14ac:dyDescent="0.25">
      <c r="A1339" s="38"/>
      <c r="B1339" s="38"/>
      <c r="C1339" s="38"/>
      <c r="D1339" s="38"/>
      <c r="E1339" s="38"/>
      <c r="F1339" s="38"/>
    </row>
    <row r="1340" spans="1:6" x14ac:dyDescent="0.25">
      <c r="A1340" s="38"/>
      <c r="B1340" s="38"/>
      <c r="C1340" s="38"/>
      <c r="D1340" s="38"/>
      <c r="E1340" s="38"/>
      <c r="F1340" s="38"/>
    </row>
    <row r="1341" spans="1:6" x14ac:dyDescent="0.25">
      <c r="A1341" s="38"/>
      <c r="B1341" s="38"/>
      <c r="C1341" s="38"/>
      <c r="D1341" s="38"/>
      <c r="E1341" s="38"/>
      <c r="F1341" s="38"/>
    </row>
    <row r="1342" spans="1:6" x14ac:dyDescent="0.25">
      <c r="A1342" s="38"/>
      <c r="B1342" s="38"/>
      <c r="C1342" s="38"/>
      <c r="D1342" s="38"/>
      <c r="E1342" s="38"/>
      <c r="F1342" s="38"/>
    </row>
    <row r="1343" spans="1:6" x14ac:dyDescent="0.25">
      <c r="A1343" s="38"/>
      <c r="B1343" s="38"/>
      <c r="C1343" s="38"/>
      <c r="D1343" s="38"/>
      <c r="E1343" s="38"/>
      <c r="F1343" s="38"/>
    </row>
    <row r="1344" spans="1:6" x14ac:dyDescent="0.25">
      <c r="A1344" s="38"/>
      <c r="B1344" s="38"/>
      <c r="C1344" s="38"/>
      <c r="D1344" s="38"/>
      <c r="E1344" s="38"/>
      <c r="F1344" s="38"/>
    </row>
    <row r="1345" spans="1:6" x14ac:dyDescent="0.25">
      <c r="A1345" s="38"/>
      <c r="B1345" s="38"/>
      <c r="C1345" s="38"/>
      <c r="D1345" s="38"/>
      <c r="E1345" s="38"/>
      <c r="F1345" s="38"/>
    </row>
    <row r="1346" spans="1:6" x14ac:dyDescent="0.25">
      <c r="A1346" s="38"/>
      <c r="B1346" s="38"/>
      <c r="C1346" s="38"/>
      <c r="D1346" s="38"/>
      <c r="E1346" s="38"/>
      <c r="F1346" s="38"/>
    </row>
    <row r="1347" spans="1:6" x14ac:dyDescent="0.25">
      <c r="A1347" s="38"/>
      <c r="B1347" s="38"/>
      <c r="C1347" s="38"/>
      <c r="D1347" s="38"/>
      <c r="E1347" s="38"/>
      <c r="F1347" s="38"/>
    </row>
    <row r="1348" spans="1:6" x14ac:dyDescent="0.25">
      <c r="A1348" s="38"/>
      <c r="B1348" s="38"/>
      <c r="C1348" s="38"/>
      <c r="D1348" s="38"/>
      <c r="E1348" s="38"/>
      <c r="F1348" s="38"/>
    </row>
    <row r="1349" spans="1:6" x14ac:dyDescent="0.25">
      <c r="A1349" s="38"/>
      <c r="B1349" s="38"/>
      <c r="C1349" s="38"/>
      <c r="D1349" s="38"/>
      <c r="E1349" s="38"/>
      <c r="F1349" s="38"/>
    </row>
    <row r="1350" spans="1:6" x14ac:dyDescent="0.25">
      <c r="A1350" s="38"/>
      <c r="B1350" s="38"/>
      <c r="C1350" s="38"/>
      <c r="D1350" s="38"/>
      <c r="E1350" s="38"/>
      <c r="F1350" s="38"/>
    </row>
    <row r="1351" spans="1:6" x14ac:dyDescent="0.25">
      <c r="A1351" s="38"/>
      <c r="B1351" s="38"/>
      <c r="C1351" s="38"/>
      <c r="D1351" s="38"/>
      <c r="E1351" s="38"/>
      <c r="F1351" s="38"/>
    </row>
    <row r="1352" spans="1:6" x14ac:dyDescent="0.25">
      <c r="A1352" s="38"/>
      <c r="B1352" s="38"/>
      <c r="C1352" s="38"/>
      <c r="D1352" s="38"/>
      <c r="E1352" s="38"/>
      <c r="F1352" s="38"/>
    </row>
    <row r="1353" spans="1:6" x14ac:dyDescent="0.25">
      <c r="A1353" s="38"/>
      <c r="B1353" s="38"/>
      <c r="C1353" s="38"/>
      <c r="D1353" s="38"/>
      <c r="E1353" s="38"/>
      <c r="F1353" s="38"/>
    </row>
    <row r="1354" spans="1:6" x14ac:dyDescent="0.25">
      <c r="A1354" s="38"/>
      <c r="B1354" s="38"/>
      <c r="C1354" s="38"/>
      <c r="D1354" s="38"/>
      <c r="E1354" s="38"/>
      <c r="F1354" s="38"/>
    </row>
    <row r="1355" spans="1:6" x14ac:dyDescent="0.25">
      <c r="A1355" s="38"/>
      <c r="B1355" s="38"/>
      <c r="C1355" s="38"/>
      <c r="D1355" s="38"/>
      <c r="E1355" s="38"/>
      <c r="F1355" s="38"/>
    </row>
    <row r="1356" spans="1:6" x14ac:dyDescent="0.25">
      <c r="A1356" s="38"/>
      <c r="B1356" s="38"/>
      <c r="C1356" s="38"/>
      <c r="D1356" s="38"/>
      <c r="E1356" s="38"/>
      <c r="F1356" s="38"/>
    </row>
    <row r="1357" spans="1:6" x14ac:dyDescent="0.25">
      <c r="A1357" s="38"/>
      <c r="B1357" s="38"/>
      <c r="C1357" s="38"/>
      <c r="D1357" s="38"/>
      <c r="E1357" s="38"/>
      <c r="F1357" s="38"/>
    </row>
    <row r="1358" spans="1:6" x14ac:dyDescent="0.25">
      <c r="A1358" s="38"/>
      <c r="B1358" s="38"/>
      <c r="C1358" s="38"/>
      <c r="D1358" s="38"/>
      <c r="E1358" s="38"/>
      <c r="F1358" s="38"/>
    </row>
    <row r="1359" spans="1:6" x14ac:dyDescent="0.25">
      <c r="A1359" s="38"/>
      <c r="B1359" s="38"/>
      <c r="C1359" s="38"/>
      <c r="D1359" s="38"/>
      <c r="E1359" s="38"/>
      <c r="F1359" s="38"/>
    </row>
    <row r="1360" spans="1:6" x14ac:dyDescent="0.25">
      <c r="A1360" s="38"/>
      <c r="B1360" s="38"/>
      <c r="C1360" s="38"/>
      <c r="D1360" s="38"/>
      <c r="E1360" s="38"/>
      <c r="F1360" s="38"/>
    </row>
    <row r="1361" spans="1:6" x14ac:dyDescent="0.25">
      <c r="A1361" s="38"/>
      <c r="B1361" s="38"/>
      <c r="C1361" s="38"/>
      <c r="D1361" s="38"/>
      <c r="E1361" s="38"/>
      <c r="F1361" s="38"/>
    </row>
    <row r="1362" spans="1:6" x14ac:dyDescent="0.25">
      <c r="A1362" s="38"/>
      <c r="B1362" s="38"/>
      <c r="C1362" s="38"/>
      <c r="D1362" s="38"/>
      <c r="E1362" s="38"/>
      <c r="F1362" s="38"/>
    </row>
    <row r="1363" spans="1:6" x14ac:dyDescent="0.25">
      <c r="A1363" s="38"/>
      <c r="B1363" s="38"/>
      <c r="C1363" s="38"/>
      <c r="D1363" s="38"/>
      <c r="E1363" s="38"/>
      <c r="F1363" s="38"/>
    </row>
    <row r="1364" spans="1:6" x14ac:dyDescent="0.25">
      <c r="A1364" s="38"/>
      <c r="B1364" s="38"/>
      <c r="C1364" s="38"/>
      <c r="D1364" s="38"/>
      <c r="E1364" s="38"/>
      <c r="F1364" s="38"/>
    </row>
    <row r="1365" spans="1:6" x14ac:dyDescent="0.25">
      <c r="A1365" s="38"/>
      <c r="B1365" s="38"/>
      <c r="C1365" s="38"/>
      <c r="D1365" s="38"/>
      <c r="E1365" s="38"/>
      <c r="F1365" s="38"/>
    </row>
    <row r="1366" spans="1:6" x14ac:dyDescent="0.25">
      <c r="A1366" s="38"/>
      <c r="B1366" s="38"/>
      <c r="C1366" s="38"/>
      <c r="D1366" s="38"/>
      <c r="E1366" s="38"/>
      <c r="F1366" s="38"/>
    </row>
    <row r="1367" spans="1:6" x14ac:dyDescent="0.25">
      <c r="A1367" s="38"/>
      <c r="B1367" s="38"/>
      <c r="C1367" s="38"/>
      <c r="D1367" s="38"/>
      <c r="E1367" s="38"/>
      <c r="F1367" s="38"/>
    </row>
    <row r="1368" spans="1:6" x14ac:dyDescent="0.25">
      <c r="A1368" s="38"/>
      <c r="B1368" s="38"/>
      <c r="C1368" s="38"/>
      <c r="D1368" s="38"/>
      <c r="E1368" s="38"/>
      <c r="F1368" s="38"/>
    </row>
    <row r="1369" spans="1:6" x14ac:dyDescent="0.25">
      <c r="A1369" s="38"/>
      <c r="B1369" s="38"/>
      <c r="C1369" s="38"/>
      <c r="D1369" s="38"/>
      <c r="E1369" s="38"/>
      <c r="F1369" s="38"/>
    </row>
    <row r="1370" spans="1:6" x14ac:dyDescent="0.25">
      <c r="A1370" s="38"/>
      <c r="B1370" s="38"/>
      <c r="C1370" s="38"/>
      <c r="D1370" s="38"/>
      <c r="E1370" s="38"/>
      <c r="F1370" s="38"/>
    </row>
    <row r="1371" spans="1:6" x14ac:dyDescent="0.25">
      <c r="A1371" s="38"/>
      <c r="B1371" s="38"/>
      <c r="C1371" s="38"/>
      <c r="D1371" s="38"/>
      <c r="E1371" s="38"/>
      <c r="F1371" s="38"/>
    </row>
    <row r="1372" spans="1:6" x14ac:dyDescent="0.25">
      <c r="A1372" s="38"/>
      <c r="B1372" s="38"/>
      <c r="C1372" s="38"/>
      <c r="D1372" s="38"/>
      <c r="E1372" s="38"/>
      <c r="F1372" s="38"/>
    </row>
    <row r="1373" spans="1:6" x14ac:dyDescent="0.25">
      <c r="A1373" s="38"/>
      <c r="B1373" s="38"/>
      <c r="C1373" s="38"/>
      <c r="D1373" s="38"/>
      <c r="E1373" s="38"/>
      <c r="F1373" s="38"/>
    </row>
    <row r="1374" spans="1:6" x14ac:dyDescent="0.25">
      <c r="A1374" s="38"/>
      <c r="B1374" s="38"/>
      <c r="C1374" s="38"/>
      <c r="D1374" s="38"/>
      <c r="E1374" s="38"/>
      <c r="F1374" s="38"/>
    </row>
    <row r="1375" spans="1:6" x14ac:dyDescent="0.25">
      <c r="A1375" s="38"/>
      <c r="B1375" s="38"/>
      <c r="C1375" s="38"/>
      <c r="D1375" s="38"/>
      <c r="E1375" s="38"/>
      <c r="F1375" s="38"/>
    </row>
    <row r="1376" spans="1:6" x14ac:dyDescent="0.25">
      <c r="A1376" s="38"/>
      <c r="B1376" s="38"/>
      <c r="C1376" s="38"/>
      <c r="D1376" s="38"/>
      <c r="E1376" s="38"/>
      <c r="F1376" s="38"/>
    </row>
    <row r="1377" spans="1:6" x14ac:dyDescent="0.25">
      <c r="A1377" s="38"/>
      <c r="B1377" s="38"/>
      <c r="C1377" s="38"/>
      <c r="D1377" s="38"/>
      <c r="E1377" s="38"/>
      <c r="F1377" s="38"/>
    </row>
    <row r="1378" spans="1:6" x14ac:dyDescent="0.25">
      <c r="A1378" s="38"/>
      <c r="B1378" s="38"/>
      <c r="C1378" s="38"/>
      <c r="D1378" s="38"/>
      <c r="E1378" s="38"/>
      <c r="F1378" s="38"/>
    </row>
    <row r="1379" spans="1:6" x14ac:dyDescent="0.25">
      <c r="A1379" s="38"/>
      <c r="B1379" s="38"/>
      <c r="C1379" s="38"/>
      <c r="D1379" s="38"/>
      <c r="E1379" s="38"/>
      <c r="F1379" s="38"/>
    </row>
    <row r="1380" spans="1:6" x14ac:dyDescent="0.25">
      <c r="A1380" s="38"/>
      <c r="B1380" s="38"/>
      <c r="C1380" s="38"/>
      <c r="D1380" s="38"/>
      <c r="E1380" s="38"/>
      <c r="F1380" s="38"/>
    </row>
    <row r="1381" spans="1:6" x14ac:dyDescent="0.25">
      <c r="A1381" s="38"/>
      <c r="B1381" s="38"/>
      <c r="C1381" s="38"/>
      <c r="D1381" s="38"/>
      <c r="E1381" s="38"/>
      <c r="F1381" s="38"/>
    </row>
    <row r="1382" spans="1:6" x14ac:dyDescent="0.25">
      <c r="A1382" s="38"/>
      <c r="B1382" s="38"/>
      <c r="C1382" s="38"/>
      <c r="D1382" s="38"/>
      <c r="E1382" s="38"/>
      <c r="F1382" s="38"/>
    </row>
    <row r="1383" spans="1:6" x14ac:dyDescent="0.25">
      <c r="A1383" s="38"/>
      <c r="B1383" s="38"/>
      <c r="C1383" s="38"/>
      <c r="D1383" s="38"/>
      <c r="E1383" s="38"/>
      <c r="F1383" s="38"/>
    </row>
    <row r="1384" spans="1:6" x14ac:dyDescent="0.25">
      <c r="A1384" s="38"/>
      <c r="B1384" s="38"/>
      <c r="C1384" s="38"/>
      <c r="D1384" s="38"/>
      <c r="E1384" s="38"/>
      <c r="F1384" s="38"/>
    </row>
    <row r="1385" spans="1:6" x14ac:dyDescent="0.25">
      <c r="A1385" s="38"/>
      <c r="B1385" s="38"/>
      <c r="C1385" s="38"/>
      <c r="D1385" s="38"/>
      <c r="E1385" s="38"/>
      <c r="F1385" s="38"/>
    </row>
    <row r="1386" spans="1:6" x14ac:dyDescent="0.25">
      <c r="A1386" s="38"/>
      <c r="B1386" s="38"/>
      <c r="C1386" s="38"/>
      <c r="D1386" s="38"/>
      <c r="E1386" s="38"/>
      <c r="F1386" s="38"/>
    </row>
    <row r="1387" spans="1:6" x14ac:dyDescent="0.25">
      <c r="A1387" s="38"/>
      <c r="B1387" s="38"/>
      <c r="C1387" s="38"/>
      <c r="D1387" s="38"/>
      <c r="E1387" s="38"/>
      <c r="F1387" s="38"/>
    </row>
    <row r="1388" spans="1:6" x14ac:dyDescent="0.25">
      <c r="A1388" s="38"/>
      <c r="B1388" s="38"/>
      <c r="C1388" s="38"/>
      <c r="D1388" s="38"/>
      <c r="E1388" s="38"/>
      <c r="F1388" s="38"/>
    </row>
    <row r="1389" spans="1:6" x14ac:dyDescent="0.25">
      <c r="A1389" s="38"/>
      <c r="B1389" s="38"/>
      <c r="C1389" s="38"/>
      <c r="D1389" s="38"/>
      <c r="E1389" s="38"/>
      <c r="F1389" s="38"/>
    </row>
    <row r="1390" spans="1:6" x14ac:dyDescent="0.25">
      <c r="A1390" s="38"/>
      <c r="B1390" s="38"/>
      <c r="C1390" s="38"/>
      <c r="D1390" s="38"/>
      <c r="E1390" s="38"/>
      <c r="F1390" s="38"/>
    </row>
    <row r="1391" spans="1:6" x14ac:dyDescent="0.25">
      <c r="A1391" s="38"/>
      <c r="B1391" s="38"/>
      <c r="C1391" s="38"/>
      <c r="D1391" s="38"/>
      <c r="E1391" s="38"/>
      <c r="F1391" s="38"/>
    </row>
    <row r="1392" spans="1:6" x14ac:dyDescent="0.25">
      <c r="A1392" s="38"/>
      <c r="B1392" s="38"/>
      <c r="C1392" s="38"/>
      <c r="D1392" s="38"/>
      <c r="E1392" s="38"/>
      <c r="F1392" s="38"/>
    </row>
    <row r="1393" spans="1:6" x14ac:dyDescent="0.25">
      <c r="A1393" s="38"/>
      <c r="B1393" s="38"/>
      <c r="C1393" s="38"/>
      <c r="D1393" s="38"/>
      <c r="E1393" s="38"/>
      <c r="F1393" s="38"/>
    </row>
    <row r="1394" spans="1:6" x14ac:dyDescent="0.25">
      <c r="A1394" s="38"/>
      <c r="B1394" s="38"/>
      <c r="C1394" s="38"/>
      <c r="D1394" s="38"/>
      <c r="E1394" s="38"/>
      <c r="F1394" s="38"/>
    </row>
    <row r="1395" spans="1:6" x14ac:dyDescent="0.25">
      <c r="A1395" s="38"/>
      <c r="B1395" s="38"/>
      <c r="C1395" s="38"/>
      <c r="D1395" s="38"/>
      <c r="E1395" s="38"/>
      <c r="F1395" s="38"/>
    </row>
    <row r="1396" spans="1:6" x14ac:dyDescent="0.25">
      <c r="A1396" s="38"/>
      <c r="B1396" s="38"/>
      <c r="C1396" s="38"/>
      <c r="D1396" s="38"/>
      <c r="E1396" s="38"/>
      <c r="F1396" s="38"/>
    </row>
    <row r="1397" spans="1:6" x14ac:dyDescent="0.25">
      <c r="A1397" s="38"/>
      <c r="B1397" s="38"/>
      <c r="C1397" s="38"/>
      <c r="D1397" s="38"/>
      <c r="E1397" s="38"/>
      <c r="F1397" s="38"/>
    </row>
    <row r="1398" spans="1:6" x14ac:dyDescent="0.25">
      <c r="A1398" s="38"/>
      <c r="B1398" s="38"/>
      <c r="C1398" s="38"/>
      <c r="D1398" s="38"/>
      <c r="E1398" s="38"/>
      <c r="F1398" s="38"/>
    </row>
    <row r="1399" spans="1:6" x14ac:dyDescent="0.25">
      <c r="A1399" s="38"/>
      <c r="B1399" s="38"/>
      <c r="C1399" s="38"/>
      <c r="D1399" s="38"/>
      <c r="E1399" s="38"/>
      <c r="F1399" s="38"/>
    </row>
    <row r="1400" spans="1:6" x14ac:dyDescent="0.25">
      <c r="A1400" s="38"/>
      <c r="B1400" s="38"/>
      <c r="C1400" s="38"/>
      <c r="D1400" s="38"/>
      <c r="E1400" s="38"/>
      <c r="F1400" s="38"/>
    </row>
    <row r="1401" spans="1:6" x14ac:dyDescent="0.25">
      <c r="A1401" s="38"/>
      <c r="B1401" s="38"/>
      <c r="C1401" s="38"/>
      <c r="D1401" s="38"/>
      <c r="E1401" s="38"/>
      <c r="F1401" s="38"/>
    </row>
    <row r="1402" spans="1:6" x14ac:dyDescent="0.25">
      <c r="A1402" s="38"/>
      <c r="B1402" s="38"/>
      <c r="C1402" s="38"/>
      <c r="D1402" s="38"/>
      <c r="E1402" s="38"/>
      <c r="F1402" s="38"/>
    </row>
    <row r="1403" spans="1:6" x14ac:dyDescent="0.25">
      <c r="A1403" s="38"/>
      <c r="B1403" s="38"/>
      <c r="C1403" s="38"/>
      <c r="D1403" s="38"/>
      <c r="E1403" s="38"/>
      <c r="F1403" s="38"/>
    </row>
    <row r="1404" spans="1:6" x14ac:dyDescent="0.25">
      <c r="A1404" s="38"/>
      <c r="B1404" s="38"/>
      <c r="C1404" s="38"/>
      <c r="D1404" s="38"/>
      <c r="E1404" s="38"/>
      <c r="F1404" s="38"/>
    </row>
    <row r="1405" spans="1:6" x14ac:dyDescent="0.25">
      <c r="A1405" s="38"/>
      <c r="B1405" s="38"/>
      <c r="C1405" s="38"/>
      <c r="D1405" s="38"/>
      <c r="E1405" s="38"/>
      <c r="F1405" s="38"/>
    </row>
    <row r="1406" spans="1:6" x14ac:dyDescent="0.25">
      <c r="A1406" s="38"/>
      <c r="B1406" s="38"/>
      <c r="C1406" s="38"/>
      <c r="D1406" s="38"/>
      <c r="E1406" s="38"/>
      <c r="F1406" s="38"/>
    </row>
    <row r="1407" spans="1:6" x14ac:dyDescent="0.25">
      <c r="A1407" s="38"/>
      <c r="B1407" s="38"/>
      <c r="C1407" s="38"/>
      <c r="D1407" s="38"/>
      <c r="E1407" s="38"/>
      <c r="F1407" s="38"/>
    </row>
    <row r="1408" spans="1:6" x14ac:dyDescent="0.25">
      <c r="A1408" s="38"/>
      <c r="B1408" s="38"/>
      <c r="C1408" s="38"/>
      <c r="D1408" s="38"/>
      <c r="E1408" s="38"/>
      <c r="F1408" s="38"/>
    </row>
    <row r="1409" spans="1:6" x14ac:dyDescent="0.25">
      <c r="A1409" s="38"/>
      <c r="B1409" s="38"/>
      <c r="C1409" s="38"/>
      <c r="D1409" s="38"/>
      <c r="E1409" s="38"/>
      <c r="F1409" s="38"/>
    </row>
    <row r="1410" spans="1:6" x14ac:dyDescent="0.25">
      <c r="A1410" s="38"/>
      <c r="B1410" s="38"/>
      <c r="C1410" s="38"/>
      <c r="D1410" s="38"/>
      <c r="E1410" s="38"/>
      <c r="F1410" s="38"/>
    </row>
    <row r="1411" spans="1:6" x14ac:dyDescent="0.25">
      <c r="A1411" s="38"/>
      <c r="B1411" s="38"/>
      <c r="C1411" s="38"/>
      <c r="D1411" s="38"/>
      <c r="E1411" s="38"/>
      <c r="F1411" s="38"/>
    </row>
    <row r="1412" spans="1:6" x14ac:dyDescent="0.25">
      <c r="A1412" s="38"/>
      <c r="B1412" s="38"/>
      <c r="C1412" s="38"/>
      <c r="D1412" s="38"/>
      <c r="E1412" s="38"/>
      <c r="F1412" s="38"/>
    </row>
    <row r="1413" spans="1:6" x14ac:dyDescent="0.25">
      <c r="A1413" s="38"/>
      <c r="B1413" s="38"/>
      <c r="C1413" s="38"/>
      <c r="D1413" s="38"/>
      <c r="E1413" s="38"/>
      <c r="F1413" s="38"/>
    </row>
    <row r="1414" spans="1:6" x14ac:dyDescent="0.25">
      <c r="A1414" s="38"/>
      <c r="B1414" s="38"/>
      <c r="C1414" s="38"/>
      <c r="D1414" s="38"/>
      <c r="E1414" s="38"/>
      <c r="F1414" s="38"/>
    </row>
    <row r="1415" spans="1:6" x14ac:dyDescent="0.25">
      <c r="A1415" s="38"/>
      <c r="B1415" s="38"/>
      <c r="C1415" s="38"/>
      <c r="D1415" s="38"/>
      <c r="E1415" s="38"/>
      <c r="F1415" s="38"/>
    </row>
    <row r="1416" spans="1:6" x14ac:dyDescent="0.25">
      <c r="A1416" s="38"/>
      <c r="B1416" s="38"/>
      <c r="C1416" s="38"/>
      <c r="D1416" s="38"/>
      <c r="E1416" s="38"/>
      <c r="F1416" s="38"/>
    </row>
    <row r="1417" spans="1:6" x14ac:dyDescent="0.25">
      <c r="A1417" s="38"/>
      <c r="B1417" s="38"/>
      <c r="C1417" s="38"/>
      <c r="D1417" s="38"/>
      <c r="E1417" s="38"/>
      <c r="F1417" s="38"/>
    </row>
    <row r="1418" spans="1:6" x14ac:dyDescent="0.25">
      <c r="A1418" s="38"/>
      <c r="B1418" s="38"/>
      <c r="C1418" s="38"/>
      <c r="D1418" s="38"/>
      <c r="E1418" s="38"/>
      <c r="F1418" s="38"/>
    </row>
    <row r="1419" spans="1:6" x14ac:dyDescent="0.25">
      <c r="A1419" s="38"/>
      <c r="B1419" s="38"/>
      <c r="C1419" s="38"/>
      <c r="D1419" s="38"/>
      <c r="E1419" s="38"/>
      <c r="F1419" s="38"/>
    </row>
    <row r="1420" spans="1:6" x14ac:dyDescent="0.25">
      <c r="A1420" s="38"/>
      <c r="B1420" s="38"/>
      <c r="C1420" s="38"/>
      <c r="D1420" s="38"/>
      <c r="E1420" s="38"/>
      <c r="F1420" s="38"/>
    </row>
    <row r="1421" spans="1:6" x14ac:dyDescent="0.25">
      <c r="A1421" s="38"/>
      <c r="B1421" s="38"/>
      <c r="C1421" s="38"/>
      <c r="D1421" s="38"/>
      <c r="E1421" s="38"/>
      <c r="F1421" s="38"/>
    </row>
    <row r="1422" spans="1:6" x14ac:dyDescent="0.25">
      <c r="A1422" s="38"/>
      <c r="B1422" s="38"/>
      <c r="C1422" s="38"/>
      <c r="D1422" s="38"/>
      <c r="E1422" s="38"/>
      <c r="F1422" s="38"/>
    </row>
    <row r="1423" spans="1:6" x14ac:dyDescent="0.25">
      <c r="A1423" s="38"/>
      <c r="B1423" s="38"/>
      <c r="C1423" s="38"/>
      <c r="D1423" s="38"/>
      <c r="E1423" s="38"/>
      <c r="F1423" s="38"/>
    </row>
    <row r="1424" spans="1:6" x14ac:dyDescent="0.25">
      <c r="A1424" s="38"/>
      <c r="B1424" s="38"/>
      <c r="C1424" s="38"/>
      <c r="D1424" s="38"/>
      <c r="E1424" s="38"/>
      <c r="F1424" s="38"/>
    </row>
    <row r="1425" spans="1:6" x14ac:dyDescent="0.25">
      <c r="A1425" s="38"/>
      <c r="B1425" s="38"/>
      <c r="C1425" s="38"/>
      <c r="D1425" s="38"/>
      <c r="E1425" s="38"/>
      <c r="F1425" s="38"/>
    </row>
    <row r="1426" spans="1:6" x14ac:dyDescent="0.25">
      <c r="A1426" s="38"/>
      <c r="B1426" s="38"/>
      <c r="C1426" s="38"/>
      <c r="D1426" s="38"/>
      <c r="E1426" s="38"/>
      <c r="F1426" s="38"/>
    </row>
    <row r="1427" spans="1:6" x14ac:dyDescent="0.25">
      <c r="A1427" s="38"/>
      <c r="B1427" s="38"/>
      <c r="C1427" s="38"/>
      <c r="D1427" s="38"/>
      <c r="E1427" s="38"/>
      <c r="F1427" s="38"/>
    </row>
    <row r="1428" spans="1:6" x14ac:dyDescent="0.25">
      <c r="A1428" s="38"/>
      <c r="B1428" s="38"/>
      <c r="C1428" s="38"/>
      <c r="D1428" s="38"/>
      <c r="E1428" s="38"/>
      <c r="F1428" s="38"/>
    </row>
    <row r="1429" spans="1:6" x14ac:dyDescent="0.25">
      <c r="A1429" s="38"/>
      <c r="B1429" s="38"/>
      <c r="C1429" s="38"/>
      <c r="D1429" s="38"/>
      <c r="E1429" s="38"/>
      <c r="F1429" s="38"/>
    </row>
    <row r="1430" spans="1:6" x14ac:dyDescent="0.25">
      <c r="A1430" s="38"/>
      <c r="B1430" s="38"/>
      <c r="C1430" s="38"/>
      <c r="D1430" s="38"/>
      <c r="E1430" s="38"/>
      <c r="F1430" s="38"/>
    </row>
    <row r="1431" spans="1:6" x14ac:dyDescent="0.25">
      <c r="A1431" s="38"/>
      <c r="B1431" s="38"/>
      <c r="C1431" s="38"/>
      <c r="D1431" s="38"/>
      <c r="E1431" s="38"/>
      <c r="F1431" s="38"/>
    </row>
    <row r="1432" spans="1:6" x14ac:dyDescent="0.25">
      <c r="A1432" s="38"/>
      <c r="B1432" s="38"/>
      <c r="C1432" s="38"/>
      <c r="D1432" s="38"/>
      <c r="E1432" s="38"/>
      <c r="F1432" s="38"/>
    </row>
    <row r="1433" spans="1:6" x14ac:dyDescent="0.25">
      <c r="A1433" s="38"/>
      <c r="B1433" s="38"/>
      <c r="C1433" s="38"/>
      <c r="D1433" s="38"/>
      <c r="E1433" s="38"/>
      <c r="F1433" s="38"/>
    </row>
    <row r="1434" spans="1:6" x14ac:dyDescent="0.25">
      <c r="A1434" s="38"/>
      <c r="B1434" s="38"/>
      <c r="C1434" s="38"/>
      <c r="D1434" s="38"/>
      <c r="E1434" s="38"/>
      <c r="F1434" s="38"/>
    </row>
    <row r="1435" spans="1:6" x14ac:dyDescent="0.25">
      <c r="A1435" s="38"/>
      <c r="B1435" s="38"/>
      <c r="C1435" s="38"/>
      <c r="D1435" s="38"/>
      <c r="E1435" s="38"/>
      <c r="F1435" s="38"/>
    </row>
    <row r="1436" spans="1:6" x14ac:dyDescent="0.25">
      <c r="A1436" s="38"/>
      <c r="B1436" s="38"/>
      <c r="C1436" s="38"/>
      <c r="D1436" s="38"/>
      <c r="E1436" s="38"/>
      <c r="F1436" s="38"/>
    </row>
    <row r="1437" spans="1:6" x14ac:dyDescent="0.25">
      <c r="A1437" s="38"/>
      <c r="B1437" s="38"/>
      <c r="C1437" s="38"/>
      <c r="D1437" s="38"/>
      <c r="E1437" s="38"/>
      <c r="F1437" s="38"/>
    </row>
    <row r="1438" spans="1:6" x14ac:dyDescent="0.25">
      <c r="A1438" s="38"/>
      <c r="B1438" s="38"/>
      <c r="C1438" s="38"/>
      <c r="D1438" s="38"/>
      <c r="E1438" s="38"/>
      <c r="F1438" s="38"/>
    </row>
    <row r="1439" spans="1:6" x14ac:dyDescent="0.25">
      <c r="A1439" s="38"/>
      <c r="B1439" s="38"/>
      <c r="C1439" s="38"/>
      <c r="D1439" s="38"/>
      <c r="E1439" s="38"/>
      <c r="F1439" s="38"/>
    </row>
    <row r="1440" spans="1:6" x14ac:dyDescent="0.25">
      <c r="A1440" s="38"/>
      <c r="B1440" s="38"/>
      <c r="C1440" s="38"/>
      <c r="D1440" s="38"/>
      <c r="E1440" s="38"/>
      <c r="F1440" s="38"/>
    </row>
    <row r="1441" spans="1:6" x14ac:dyDescent="0.25">
      <c r="A1441" s="38"/>
      <c r="B1441" s="38"/>
      <c r="C1441" s="38"/>
      <c r="D1441" s="38"/>
      <c r="E1441" s="38"/>
      <c r="F1441" s="38"/>
    </row>
    <row r="1442" spans="1:6" x14ac:dyDescent="0.25">
      <c r="A1442" s="38"/>
      <c r="B1442" s="38"/>
      <c r="C1442" s="38"/>
      <c r="D1442" s="38"/>
      <c r="E1442" s="38"/>
      <c r="F1442" s="38"/>
    </row>
    <row r="1443" spans="1:6" x14ac:dyDescent="0.25">
      <c r="A1443" s="38"/>
      <c r="B1443" s="38"/>
      <c r="C1443" s="38"/>
      <c r="D1443" s="38"/>
      <c r="E1443" s="38"/>
      <c r="F1443" s="38"/>
    </row>
    <row r="1444" spans="1:6" x14ac:dyDescent="0.25">
      <c r="A1444" s="38"/>
      <c r="B1444" s="38"/>
      <c r="C1444" s="38"/>
      <c r="D1444" s="38"/>
      <c r="E1444" s="38"/>
      <c r="F1444" s="38"/>
    </row>
    <row r="1445" spans="1:6" x14ac:dyDescent="0.25">
      <c r="A1445" s="38"/>
      <c r="B1445" s="38"/>
      <c r="C1445" s="38"/>
      <c r="D1445" s="38"/>
      <c r="E1445" s="38"/>
      <c r="F1445" s="38"/>
    </row>
    <row r="1446" spans="1:6" x14ac:dyDescent="0.25">
      <c r="A1446" s="38"/>
      <c r="B1446" s="38"/>
      <c r="C1446" s="38"/>
      <c r="D1446" s="38"/>
      <c r="E1446" s="38"/>
      <c r="F1446" s="38"/>
    </row>
    <row r="1447" spans="1:6" x14ac:dyDescent="0.25">
      <c r="A1447" s="38"/>
      <c r="B1447" s="38"/>
      <c r="C1447" s="38"/>
      <c r="D1447" s="38"/>
      <c r="E1447" s="38"/>
      <c r="F1447" s="38"/>
    </row>
    <row r="1448" spans="1:6" x14ac:dyDescent="0.25">
      <c r="A1448" s="38"/>
      <c r="B1448" s="38"/>
      <c r="C1448" s="38"/>
      <c r="D1448" s="38"/>
      <c r="E1448" s="38"/>
      <c r="F1448" s="38"/>
    </row>
    <row r="1449" spans="1:6" x14ac:dyDescent="0.25">
      <c r="A1449" s="38"/>
      <c r="B1449" s="38"/>
      <c r="C1449" s="38"/>
      <c r="D1449" s="38"/>
      <c r="E1449" s="38"/>
      <c r="F1449" s="38"/>
    </row>
    <row r="1450" spans="1:6" x14ac:dyDescent="0.25">
      <c r="A1450" s="38"/>
      <c r="B1450" s="38"/>
      <c r="C1450" s="38"/>
      <c r="D1450" s="38"/>
      <c r="E1450" s="38"/>
      <c r="F1450" s="38"/>
    </row>
    <row r="1451" spans="1:6" x14ac:dyDescent="0.25">
      <c r="A1451" s="38"/>
      <c r="B1451" s="38"/>
      <c r="C1451" s="38"/>
      <c r="D1451" s="38"/>
      <c r="E1451" s="38"/>
      <c r="F1451" s="38"/>
    </row>
    <row r="1452" spans="1:6" x14ac:dyDescent="0.25">
      <c r="A1452" s="38"/>
      <c r="B1452" s="38"/>
      <c r="C1452" s="38"/>
      <c r="D1452" s="38"/>
      <c r="E1452" s="38"/>
      <c r="F1452" s="38"/>
    </row>
    <row r="1453" spans="1:6" x14ac:dyDescent="0.25">
      <c r="A1453" s="38"/>
      <c r="B1453" s="38"/>
      <c r="C1453" s="38"/>
      <c r="D1453" s="38"/>
      <c r="E1453" s="38"/>
      <c r="F1453" s="38"/>
    </row>
    <row r="1454" spans="1:6" x14ac:dyDescent="0.25">
      <c r="A1454" s="38"/>
      <c r="B1454" s="38"/>
      <c r="C1454" s="38"/>
      <c r="D1454" s="38"/>
      <c r="E1454" s="38"/>
      <c r="F1454" s="38"/>
    </row>
    <row r="1455" spans="1:6" x14ac:dyDescent="0.25">
      <c r="A1455" s="38"/>
      <c r="B1455" s="38"/>
      <c r="C1455" s="38"/>
      <c r="D1455" s="38"/>
      <c r="E1455" s="38"/>
      <c r="F1455" s="38"/>
    </row>
    <row r="1456" spans="1:6" x14ac:dyDescent="0.25">
      <c r="A1456" s="38"/>
      <c r="B1456" s="38"/>
      <c r="C1456" s="38"/>
      <c r="D1456" s="38"/>
      <c r="E1456" s="38"/>
      <c r="F1456" s="38"/>
    </row>
    <row r="1457" spans="1:6" x14ac:dyDescent="0.25">
      <c r="A1457" s="38"/>
      <c r="B1457" s="38"/>
      <c r="C1457" s="38"/>
      <c r="D1457" s="38"/>
      <c r="E1457" s="38"/>
      <c r="F1457" s="38"/>
    </row>
    <row r="1458" spans="1:6" x14ac:dyDescent="0.25">
      <c r="A1458" s="38"/>
      <c r="B1458" s="38"/>
      <c r="C1458" s="38"/>
      <c r="D1458" s="38"/>
      <c r="E1458" s="38"/>
      <c r="F1458" s="38"/>
    </row>
    <row r="1459" spans="1:6" x14ac:dyDescent="0.25">
      <c r="A1459" s="38"/>
      <c r="B1459" s="38"/>
      <c r="C1459" s="38"/>
      <c r="D1459" s="38"/>
      <c r="E1459" s="38"/>
      <c r="F1459" s="38"/>
    </row>
    <row r="1460" spans="1:6" x14ac:dyDescent="0.25">
      <c r="A1460" s="38"/>
      <c r="B1460" s="38"/>
      <c r="C1460" s="38"/>
      <c r="D1460" s="38"/>
      <c r="E1460" s="38"/>
      <c r="F1460" s="38"/>
    </row>
    <row r="1461" spans="1:6" x14ac:dyDescent="0.25">
      <c r="A1461" s="38"/>
      <c r="B1461" s="38"/>
      <c r="C1461" s="38"/>
      <c r="D1461" s="38"/>
      <c r="E1461" s="38"/>
      <c r="F1461" s="38"/>
    </row>
    <row r="1462" spans="1:6" x14ac:dyDescent="0.25">
      <c r="A1462" s="38"/>
      <c r="B1462" s="38"/>
      <c r="C1462" s="38"/>
      <c r="D1462" s="38"/>
      <c r="E1462" s="38"/>
      <c r="F1462" s="38"/>
    </row>
    <row r="1463" spans="1:6" x14ac:dyDescent="0.25">
      <c r="A1463" s="38"/>
      <c r="B1463" s="38"/>
      <c r="C1463" s="38"/>
      <c r="D1463" s="38"/>
      <c r="E1463" s="38"/>
      <c r="F1463" s="38"/>
    </row>
    <row r="1464" spans="1:6" x14ac:dyDescent="0.25">
      <c r="A1464" s="38"/>
      <c r="B1464" s="38"/>
      <c r="C1464" s="38"/>
      <c r="D1464" s="38"/>
      <c r="E1464" s="38"/>
      <c r="F1464" s="38"/>
    </row>
    <row r="1465" spans="1:6" x14ac:dyDescent="0.25">
      <c r="A1465" s="38"/>
      <c r="B1465" s="38"/>
      <c r="C1465" s="38"/>
      <c r="D1465" s="38"/>
      <c r="E1465" s="38"/>
      <c r="F1465" s="38"/>
    </row>
    <row r="1466" spans="1:6" x14ac:dyDescent="0.25">
      <c r="A1466" s="38"/>
      <c r="B1466" s="38"/>
      <c r="C1466" s="38"/>
      <c r="D1466" s="38"/>
      <c r="E1466" s="38"/>
      <c r="F1466" s="38"/>
    </row>
    <row r="1467" spans="1:6" x14ac:dyDescent="0.25">
      <c r="A1467" s="38"/>
      <c r="B1467" s="38"/>
      <c r="C1467" s="38"/>
      <c r="D1467" s="38"/>
      <c r="E1467" s="38"/>
      <c r="F1467" s="38"/>
    </row>
    <row r="1468" spans="1:6" x14ac:dyDescent="0.25">
      <c r="A1468" s="38"/>
      <c r="B1468" s="38"/>
      <c r="C1468" s="38"/>
      <c r="D1468" s="38"/>
      <c r="E1468" s="38"/>
      <c r="F1468" s="38"/>
    </row>
    <row r="1469" spans="1:6" x14ac:dyDescent="0.25">
      <c r="A1469" s="38"/>
      <c r="B1469" s="38"/>
      <c r="C1469" s="38"/>
      <c r="D1469" s="38"/>
      <c r="E1469" s="38"/>
      <c r="F1469" s="38"/>
    </row>
    <row r="1470" spans="1:6" x14ac:dyDescent="0.25">
      <c r="A1470" s="38"/>
      <c r="B1470" s="38"/>
      <c r="C1470" s="38"/>
      <c r="D1470" s="38"/>
      <c r="E1470" s="38"/>
      <c r="F1470" s="38"/>
    </row>
    <row r="1471" spans="1:6" x14ac:dyDescent="0.25">
      <c r="A1471" s="38"/>
      <c r="B1471" s="38"/>
      <c r="C1471" s="38"/>
      <c r="D1471" s="38"/>
      <c r="E1471" s="38"/>
      <c r="F1471" s="38"/>
    </row>
    <row r="1472" spans="1:6" x14ac:dyDescent="0.25">
      <c r="A1472" s="38"/>
      <c r="B1472" s="38"/>
      <c r="C1472" s="38"/>
      <c r="D1472" s="38"/>
      <c r="E1472" s="38"/>
      <c r="F1472" s="38"/>
    </row>
    <row r="1473" spans="1:6" x14ac:dyDescent="0.25">
      <c r="A1473" s="38"/>
      <c r="B1473" s="38"/>
      <c r="C1473" s="38"/>
      <c r="D1473" s="38"/>
      <c r="E1473" s="38"/>
      <c r="F1473" s="38"/>
    </row>
    <row r="1474" spans="1:6" x14ac:dyDescent="0.25">
      <c r="A1474" s="38"/>
      <c r="B1474" s="38"/>
      <c r="C1474" s="38"/>
      <c r="D1474" s="38"/>
      <c r="E1474" s="38"/>
      <c r="F1474" s="38"/>
    </row>
    <row r="1475" spans="1:6" x14ac:dyDescent="0.25">
      <c r="A1475" s="38"/>
      <c r="B1475" s="38"/>
      <c r="C1475" s="38"/>
      <c r="D1475" s="38"/>
      <c r="E1475" s="38"/>
      <c r="F1475" s="38"/>
    </row>
    <row r="1476" spans="1:6" x14ac:dyDescent="0.25">
      <c r="A1476" s="38"/>
      <c r="B1476" s="38"/>
      <c r="C1476" s="38"/>
      <c r="D1476" s="38"/>
      <c r="E1476" s="38"/>
      <c r="F1476" s="38"/>
    </row>
    <row r="1477" spans="1:6" x14ac:dyDescent="0.25">
      <c r="A1477" s="38"/>
      <c r="B1477" s="38"/>
      <c r="C1477" s="38"/>
      <c r="D1477" s="38"/>
      <c r="E1477" s="38"/>
      <c r="F1477" s="38"/>
    </row>
    <row r="1478" spans="1:6" x14ac:dyDescent="0.25">
      <c r="A1478" s="38"/>
      <c r="B1478" s="38"/>
      <c r="C1478" s="38"/>
      <c r="D1478" s="38"/>
      <c r="E1478" s="38"/>
      <c r="F1478" s="38"/>
    </row>
    <row r="1479" spans="1:6" x14ac:dyDescent="0.25">
      <c r="A1479" s="38"/>
      <c r="B1479" s="38"/>
      <c r="C1479" s="38"/>
      <c r="D1479" s="38"/>
      <c r="E1479" s="38"/>
      <c r="F1479" s="38"/>
    </row>
    <row r="1480" spans="1:6" x14ac:dyDescent="0.25">
      <c r="A1480" s="38"/>
      <c r="B1480" s="38"/>
      <c r="C1480" s="38"/>
      <c r="D1480" s="38"/>
      <c r="E1480" s="38"/>
      <c r="F1480" s="38"/>
    </row>
    <row r="1481" spans="1:6" x14ac:dyDescent="0.25">
      <c r="A1481" s="38"/>
      <c r="B1481" s="38"/>
      <c r="C1481" s="38"/>
      <c r="D1481" s="38"/>
      <c r="E1481" s="38"/>
      <c r="F1481" s="38"/>
    </row>
    <row r="1482" spans="1:6" x14ac:dyDescent="0.25">
      <c r="A1482" s="38"/>
      <c r="B1482" s="38"/>
      <c r="C1482" s="38"/>
      <c r="D1482" s="38"/>
      <c r="E1482" s="38"/>
      <c r="F1482" s="38"/>
    </row>
    <row r="1483" spans="1:6" x14ac:dyDescent="0.25">
      <c r="A1483" s="38"/>
      <c r="B1483" s="38"/>
      <c r="C1483" s="38"/>
      <c r="D1483" s="38"/>
      <c r="E1483" s="38"/>
      <c r="F1483" s="38"/>
    </row>
    <row r="1484" spans="1:6" x14ac:dyDescent="0.25">
      <c r="A1484" s="38"/>
      <c r="B1484" s="38"/>
      <c r="C1484" s="38"/>
      <c r="D1484" s="38"/>
      <c r="E1484" s="38"/>
      <c r="F1484" s="38"/>
    </row>
    <row r="1485" spans="1:6" x14ac:dyDescent="0.25">
      <c r="A1485" s="38"/>
      <c r="B1485" s="38"/>
      <c r="C1485" s="38"/>
      <c r="D1485" s="38"/>
      <c r="E1485" s="38"/>
      <c r="F1485" s="38"/>
    </row>
    <row r="1486" spans="1:6" x14ac:dyDescent="0.25">
      <c r="A1486" s="38"/>
      <c r="B1486" s="38"/>
      <c r="C1486" s="38"/>
      <c r="D1486" s="38"/>
      <c r="E1486" s="38"/>
      <c r="F1486" s="38"/>
    </row>
    <row r="1487" spans="1:6" x14ac:dyDescent="0.25">
      <c r="A1487" s="38"/>
      <c r="B1487" s="38"/>
      <c r="C1487" s="38"/>
      <c r="D1487" s="38"/>
      <c r="E1487" s="38"/>
      <c r="F1487" s="38"/>
    </row>
    <row r="1488" spans="1:6" x14ac:dyDescent="0.25">
      <c r="A1488" s="38"/>
      <c r="B1488" s="38"/>
      <c r="C1488" s="38"/>
      <c r="D1488" s="38"/>
      <c r="E1488" s="38"/>
      <c r="F1488" s="38"/>
    </row>
    <row r="1489" spans="1:6" x14ac:dyDescent="0.25">
      <c r="A1489" s="38"/>
      <c r="B1489" s="38"/>
      <c r="C1489" s="38"/>
      <c r="D1489" s="38"/>
      <c r="E1489" s="38"/>
      <c r="F1489" s="38"/>
    </row>
    <row r="1490" spans="1:6" x14ac:dyDescent="0.25">
      <c r="A1490" s="38"/>
      <c r="B1490" s="38"/>
      <c r="C1490" s="38"/>
      <c r="D1490" s="38"/>
      <c r="E1490" s="38"/>
      <c r="F1490" s="38"/>
    </row>
    <row r="1491" spans="1:6" x14ac:dyDescent="0.25">
      <c r="A1491" s="38"/>
      <c r="B1491" s="38"/>
      <c r="C1491" s="38"/>
      <c r="D1491" s="38"/>
      <c r="E1491" s="38"/>
      <c r="F1491" s="38"/>
    </row>
    <row r="1492" spans="1:6" x14ac:dyDescent="0.25">
      <c r="A1492" s="38"/>
      <c r="B1492" s="38"/>
      <c r="C1492" s="38"/>
      <c r="D1492" s="38"/>
      <c r="E1492" s="38"/>
      <c r="F1492" s="38"/>
    </row>
    <row r="1493" spans="1:6" x14ac:dyDescent="0.25">
      <c r="A1493" s="38"/>
      <c r="B1493" s="38"/>
      <c r="C1493" s="38"/>
      <c r="D1493" s="38"/>
      <c r="E1493" s="38"/>
      <c r="F1493" s="38"/>
    </row>
    <row r="1494" spans="1:6" x14ac:dyDescent="0.25">
      <c r="A1494" s="38"/>
      <c r="B1494" s="38"/>
      <c r="C1494" s="38"/>
      <c r="D1494" s="38"/>
      <c r="E1494" s="38"/>
      <c r="F1494" s="38"/>
    </row>
    <row r="1495" spans="1:6" x14ac:dyDescent="0.25">
      <c r="A1495" s="38"/>
      <c r="B1495" s="38"/>
      <c r="C1495" s="38"/>
      <c r="D1495" s="38"/>
      <c r="E1495" s="38"/>
      <c r="F1495" s="38"/>
    </row>
    <row r="1496" spans="1:6" x14ac:dyDescent="0.25">
      <c r="A1496" s="38"/>
      <c r="B1496" s="38"/>
      <c r="C1496" s="38"/>
      <c r="D1496" s="38"/>
      <c r="E1496" s="38"/>
      <c r="F1496" s="38"/>
    </row>
    <row r="1497" spans="1:6" x14ac:dyDescent="0.25">
      <c r="A1497" s="38"/>
      <c r="B1497" s="38"/>
      <c r="C1497" s="38"/>
      <c r="D1497" s="38"/>
      <c r="E1497" s="38"/>
      <c r="F1497" s="38"/>
    </row>
    <row r="1498" spans="1:6" x14ac:dyDescent="0.25">
      <c r="A1498" s="38"/>
      <c r="B1498" s="38"/>
      <c r="C1498" s="38"/>
      <c r="D1498" s="38"/>
      <c r="E1498" s="38"/>
      <c r="F1498" s="38"/>
    </row>
    <row r="1499" spans="1:6" x14ac:dyDescent="0.25">
      <c r="A1499" s="38"/>
      <c r="B1499" s="38"/>
      <c r="C1499" s="38"/>
      <c r="D1499" s="38"/>
      <c r="E1499" s="38"/>
      <c r="F1499" s="38"/>
    </row>
    <row r="1500" spans="1:6" x14ac:dyDescent="0.25">
      <c r="A1500" s="38"/>
      <c r="B1500" s="38"/>
      <c r="C1500" s="38"/>
      <c r="D1500" s="38"/>
      <c r="E1500" s="38"/>
      <c r="F1500" s="38"/>
    </row>
    <row r="1501" spans="1:6" x14ac:dyDescent="0.25">
      <c r="A1501" s="38"/>
      <c r="B1501" s="38"/>
      <c r="C1501" s="38"/>
      <c r="D1501" s="38"/>
      <c r="E1501" s="38"/>
      <c r="F1501" s="38"/>
    </row>
    <row r="1502" spans="1:6" x14ac:dyDescent="0.25">
      <c r="A1502" s="38"/>
      <c r="B1502" s="38"/>
      <c r="C1502" s="38"/>
      <c r="D1502" s="38"/>
      <c r="E1502" s="38"/>
      <c r="F1502" s="38"/>
    </row>
    <row r="1503" spans="1:6" x14ac:dyDescent="0.25">
      <c r="A1503" s="38"/>
      <c r="B1503" s="38"/>
      <c r="C1503" s="38"/>
      <c r="D1503" s="38"/>
      <c r="E1503" s="38"/>
      <c r="F1503" s="38"/>
    </row>
    <row r="1504" spans="1:6" x14ac:dyDescent="0.25">
      <c r="A1504" s="38"/>
      <c r="B1504" s="38"/>
      <c r="C1504" s="38"/>
      <c r="D1504" s="38"/>
      <c r="E1504" s="38"/>
      <c r="F1504" s="38"/>
    </row>
    <row r="1505" spans="1:6" x14ac:dyDescent="0.25">
      <c r="A1505" s="38"/>
      <c r="B1505" s="38"/>
      <c r="C1505" s="38"/>
      <c r="D1505" s="38"/>
      <c r="E1505" s="38"/>
      <c r="F1505" s="38"/>
    </row>
    <row r="1506" spans="1:6" x14ac:dyDescent="0.25">
      <c r="A1506" s="38"/>
      <c r="B1506" s="38"/>
      <c r="C1506" s="38"/>
      <c r="D1506" s="38"/>
      <c r="E1506" s="38"/>
      <c r="F1506" s="38"/>
    </row>
    <row r="1507" spans="1:6" x14ac:dyDescent="0.25">
      <c r="A1507" s="38"/>
      <c r="B1507" s="38"/>
      <c r="C1507" s="38"/>
      <c r="D1507" s="38"/>
      <c r="E1507" s="38"/>
      <c r="F1507" s="38"/>
    </row>
    <row r="1508" spans="1:6" x14ac:dyDescent="0.25">
      <c r="A1508" s="38"/>
      <c r="B1508" s="38"/>
      <c r="C1508" s="38"/>
      <c r="D1508" s="38"/>
      <c r="E1508" s="38"/>
      <c r="F1508" s="38"/>
    </row>
    <row r="1509" spans="1:6" x14ac:dyDescent="0.25">
      <c r="A1509" s="38"/>
      <c r="B1509" s="38"/>
      <c r="C1509" s="38"/>
      <c r="D1509" s="38"/>
      <c r="E1509" s="38"/>
      <c r="F1509" s="38"/>
    </row>
    <row r="1510" spans="1:6" x14ac:dyDescent="0.25">
      <c r="A1510" s="38"/>
      <c r="B1510" s="38"/>
      <c r="C1510" s="38"/>
      <c r="D1510" s="38"/>
      <c r="E1510" s="38"/>
      <c r="F1510" s="38"/>
    </row>
    <row r="1511" spans="1:6" x14ac:dyDescent="0.25">
      <c r="A1511" s="38"/>
      <c r="B1511" s="38"/>
      <c r="C1511" s="38"/>
      <c r="D1511" s="38"/>
      <c r="E1511" s="38"/>
      <c r="F1511" s="38"/>
    </row>
    <row r="1512" spans="1:6" x14ac:dyDescent="0.25">
      <c r="A1512" s="38"/>
      <c r="B1512" s="38"/>
      <c r="C1512" s="38"/>
      <c r="D1512" s="38"/>
      <c r="E1512" s="38"/>
      <c r="F1512" s="38"/>
    </row>
    <row r="1513" spans="1:6" x14ac:dyDescent="0.25">
      <c r="A1513" s="38"/>
      <c r="B1513" s="38"/>
      <c r="C1513" s="38"/>
      <c r="D1513" s="38"/>
      <c r="E1513" s="38"/>
      <c r="F1513" s="38"/>
    </row>
    <row r="1514" spans="1:6" x14ac:dyDescent="0.25">
      <c r="A1514" s="38"/>
      <c r="B1514" s="38"/>
      <c r="C1514" s="38"/>
      <c r="D1514" s="38"/>
      <c r="E1514" s="38"/>
      <c r="F1514" s="38"/>
    </row>
    <row r="1515" spans="1:6" x14ac:dyDescent="0.25">
      <c r="A1515" s="38"/>
      <c r="B1515" s="38"/>
      <c r="C1515" s="38"/>
      <c r="D1515" s="38"/>
      <c r="E1515" s="38"/>
      <c r="F1515" s="38"/>
    </row>
    <row r="1516" spans="1:6" x14ac:dyDescent="0.25">
      <c r="A1516" s="38"/>
      <c r="B1516" s="38"/>
      <c r="C1516" s="38"/>
      <c r="D1516" s="38"/>
      <c r="E1516" s="38"/>
      <c r="F1516" s="38"/>
    </row>
    <row r="1517" spans="1:6" x14ac:dyDescent="0.25">
      <c r="A1517" s="38"/>
      <c r="B1517" s="38"/>
      <c r="C1517" s="38"/>
      <c r="D1517" s="38"/>
      <c r="E1517" s="38"/>
      <c r="F1517" s="38"/>
    </row>
    <row r="1518" spans="1:6" x14ac:dyDescent="0.25">
      <c r="A1518" s="38"/>
      <c r="B1518" s="38"/>
      <c r="C1518" s="38"/>
      <c r="D1518" s="38"/>
      <c r="E1518" s="38"/>
      <c r="F1518" s="38"/>
    </row>
    <row r="1519" spans="1:6" x14ac:dyDescent="0.25">
      <c r="A1519" s="38"/>
      <c r="B1519" s="38"/>
      <c r="C1519" s="38"/>
      <c r="D1519" s="38"/>
      <c r="E1519" s="38"/>
      <c r="F1519" s="38"/>
    </row>
    <row r="1520" spans="1:6" x14ac:dyDescent="0.25">
      <c r="A1520" s="38"/>
      <c r="B1520" s="38"/>
      <c r="C1520" s="38"/>
      <c r="D1520" s="38"/>
      <c r="E1520" s="38"/>
      <c r="F1520" s="38"/>
    </row>
    <row r="1521" spans="1:6" x14ac:dyDescent="0.25">
      <c r="A1521" s="38"/>
      <c r="B1521" s="38"/>
      <c r="C1521" s="38"/>
      <c r="D1521" s="38"/>
      <c r="E1521" s="38"/>
      <c r="F1521" s="38"/>
    </row>
    <row r="1522" spans="1:6" x14ac:dyDescent="0.25">
      <c r="A1522" s="38"/>
      <c r="B1522" s="38"/>
      <c r="C1522" s="38"/>
      <c r="D1522" s="38"/>
      <c r="E1522" s="38"/>
      <c r="F1522" s="38"/>
    </row>
    <row r="1523" spans="1:6" x14ac:dyDescent="0.25">
      <c r="A1523" s="38"/>
      <c r="B1523" s="38"/>
      <c r="C1523" s="38"/>
      <c r="D1523" s="38"/>
      <c r="E1523" s="38"/>
      <c r="F1523" s="38"/>
    </row>
    <row r="1524" spans="1:6" x14ac:dyDescent="0.25">
      <c r="A1524" s="38"/>
      <c r="B1524" s="38"/>
      <c r="C1524" s="38"/>
      <c r="D1524" s="38"/>
      <c r="E1524" s="38"/>
      <c r="F1524" s="38"/>
    </row>
    <row r="1525" spans="1:6" x14ac:dyDescent="0.25">
      <c r="A1525" s="38"/>
      <c r="B1525" s="38"/>
      <c r="C1525" s="38"/>
      <c r="D1525" s="38"/>
      <c r="E1525" s="38"/>
      <c r="F1525" s="38"/>
    </row>
    <row r="1526" spans="1:6" x14ac:dyDescent="0.25">
      <c r="A1526" s="38"/>
      <c r="B1526" s="38"/>
      <c r="C1526" s="38"/>
      <c r="D1526" s="38"/>
      <c r="E1526" s="38"/>
      <c r="F1526" s="38"/>
    </row>
    <row r="1527" spans="1:6" x14ac:dyDescent="0.25">
      <c r="A1527" s="38"/>
      <c r="B1527" s="38"/>
      <c r="C1527" s="38"/>
      <c r="D1527" s="38"/>
      <c r="E1527" s="38"/>
      <c r="F1527" s="38"/>
    </row>
    <row r="1528" spans="1:6" x14ac:dyDescent="0.25">
      <c r="A1528" s="38"/>
      <c r="B1528" s="38"/>
      <c r="C1528" s="38"/>
      <c r="D1528" s="38"/>
      <c r="E1528" s="38"/>
      <c r="F1528" s="38"/>
    </row>
    <row r="1529" spans="1:6" x14ac:dyDescent="0.25">
      <c r="A1529" s="38"/>
      <c r="B1529" s="38"/>
      <c r="C1529" s="38"/>
      <c r="D1529" s="38"/>
      <c r="E1529" s="38"/>
      <c r="F1529" s="38"/>
    </row>
    <row r="1530" spans="1:6" x14ac:dyDescent="0.25">
      <c r="A1530" s="38"/>
      <c r="B1530" s="38"/>
      <c r="C1530" s="38"/>
      <c r="D1530" s="38"/>
      <c r="E1530" s="38"/>
      <c r="F1530" s="38"/>
    </row>
    <row r="1531" spans="1:6" x14ac:dyDescent="0.25">
      <c r="A1531" s="38"/>
      <c r="B1531" s="38"/>
      <c r="C1531" s="38"/>
      <c r="D1531" s="38"/>
      <c r="E1531" s="38"/>
      <c r="F1531" s="38"/>
    </row>
    <row r="1532" spans="1:6" x14ac:dyDescent="0.25">
      <c r="A1532" s="38"/>
      <c r="B1532" s="38"/>
      <c r="C1532" s="38"/>
      <c r="D1532" s="38"/>
      <c r="E1532" s="38"/>
      <c r="F1532" s="38"/>
    </row>
    <row r="1533" spans="1:6" x14ac:dyDescent="0.25">
      <c r="A1533" s="38"/>
      <c r="B1533" s="38"/>
      <c r="C1533" s="38"/>
      <c r="D1533" s="38"/>
      <c r="E1533" s="38"/>
      <c r="F1533" s="38"/>
    </row>
    <row r="1534" spans="1:6" x14ac:dyDescent="0.25">
      <c r="A1534" s="38"/>
      <c r="B1534" s="38"/>
      <c r="C1534" s="38"/>
      <c r="D1534" s="38"/>
      <c r="E1534" s="38"/>
      <c r="F1534" s="38"/>
    </row>
    <row r="1535" spans="1:6" x14ac:dyDescent="0.25">
      <c r="A1535" s="38"/>
      <c r="B1535" s="38"/>
      <c r="C1535" s="38"/>
      <c r="D1535" s="38"/>
      <c r="E1535" s="38"/>
      <c r="F1535" s="38"/>
    </row>
    <row r="1536" spans="1:6" x14ac:dyDescent="0.25">
      <c r="A1536" s="38"/>
      <c r="B1536" s="38"/>
      <c r="C1536" s="38"/>
      <c r="D1536" s="38"/>
      <c r="E1536" s="38"/>
      <c r="F1536" s="38"/>
    </row>
    <row r="1537" spans="1:6" x14ac:dyDescent="0.25">
      <c r="A1537" s="38"/>
      <c r="B1537" s="38"/>
      <c r="C1537" s="38"/>
      <c r="D1537" s="38"/>
      <c r="E1537" s="38"/>
      <c r="F1537" s="38"/>
    </row>
    <row r="1538" spans="1:6" x14ac:dyDescent="0.25">
      <c r="A1538" s="38"/>
      <c r="B1538" s="38"/>
      <c r="C1538" s="38"/>
      <c r="D1538" s="38"/>
      <c r="E1538" s="38"/>
      <c r="F1538" s="38"/>
    </row>
    <row r="1539" spans="1:6" x14ac:dyDescent="0.25">
      <c r="A1539" s="38"/>
      <c r="B1539" s="38"/>
      <c r="C1539" s="38"/>
      <c r="D1539" s="38"/>
      <c r="E1539" s="38"/>
      <c r="F1539" s="38"/>
    </row>
    <row r="1540" spans="1:6" x14ac:dyDescent="0.25">
      <c r="A1540" s="38"/>
      <c r="B1540" s="38"/>
      <c r="C1540" s="38"/>
      <c r="D1540" s="38"/>
      <c r="E1540" s="38"/>
      <c r="F1540" s="38"/>
    </row>
    <row r="1541" spans="1:6" x14ac:dyDescent="0.25">
      <c r="A1541" s="38"/>
      <c r="B1541" s="38"/>
      <c r="C1541" s="38"/>
      <c r="D1541" s="38"/>
      <c r="E1541" s="38"/>
      <c r="F1541" s="38"/>
    </row>
    <row r="1542" spans="1:6" x14ac:dyDescent="0.25">
      <c r="A1542" s="38"/>
      <c r="B1542" s="38"/>
      <c r="C1542" s="38"/>
      <c r="D1542" s="38"/>
      <c r="E1542" s="38"/>
      <c r="F1542" s="38"/>
    </row>
    <row r="1543" spans="1:6" x14ac:dyDescent="0.25">
      <c r="A1543" s="38"/>
      <c r="B1543" s="38"/>
      <c r="C1543" s="38"/>
      <c r="D1543" s="38"/>
      <c r="E1543" s="38"/>
      <c r="F1543" s="38"/>
    </row>
    <row r="1544" spans="1:6" x14ac:dyDescent="0.25">
      <c r="A1544" s="38"/>
      <c r="B1544" s="38"/>
      <c r="C1544" s="38"/>
      <c r="D1544" s="38"/>
      <c r="E1544" s="38"/>
      <c r="F1544" s="38"/>
    </row>
    <row r="1545" spans="1:6" x14ac:dyDescent="0.25">
      <c r="A1545" s="38"/>
      <c r="B1545" s="38"/>
      <c r="C1545" s="38"/>
      <c r="D1545" s="38"/>
      <c r="E1545" s="38"/>
      <c r="F1545" s="38"/>
    </row>
    <row r="1546" spans="1:6" x14ac:dyDescent="0.25">
      <c r="A1546" s="38"/>
      <c r="B1546" s="38"/>
      <c r="C1546" s="38"/>
      <c r="D1546" s="38"/>
      <c r="E1546" s="38"/>
      <c r="F1546" s="38"/>
    </row>
    <row r="1547" spans="1:6" x14ac:dyDescent="0.25">
      <c r="A1547" s="38"/>
      <c r="B1547" s="38"/>
      <c r="C1547" s="38"/>
      <c r="D1547" s="38"/>
      <c r="E1547" s="38"/>
      <c r="F1547" s="38"/>
    </row>
    <row r="1548" spans="1:6" x14ac:dyDescent="0.25">
      <c r="A1548" s="38"/>
      <c r="B1548" s="38"/>
      <c r="C1548" s="38"/>
      <c r="D1548" s="38"/>
      <c r="E1548" s="38"/>
      <c r="F1548" s="38"/>
    </row>
    <row r="1549" spans="1:6" x14ac:dyDescent="0.25">
      <c r="A1549" s="38"/>
      <c r="B1549" s="38"/>
      <c r="C1549" s="38"/>
      <c r="D1549" s="38"/>
      <c r="E1549" s="38"/>
      <c r="F1549" s="38"/>
    </row>
    <row r="1550" spans="1:6" x14ac:dyDescent="0.25">
      <c r="A1550" s="38"/>
      <c r="B1550" s="38"/>
      <c r="C1550" s="38"/>
      <c r="D1550" s="38"/>
      <c r="E1550" s="38"/>
      <c r="F1550" s="38"/>
    </row>
    <row r="1551" spans="1:6" x14ac:dyDescent="0.25">
      <c r="A1551" s="38"/>
      <c r="B1551" s="38"/>
      <c r="C1551" s="38"/>
      <c r="D1551" s="38"/>
      <c r="E1551" s="38"/>
      <c r="F1551" s="38"/>
    </row>
    <row r="1552" spans="1:6" x14ac:dyDescent="0.25">
      <c r="A1552" s="38"/>
      <c r="B1552" s="38"/>
      <c r="C1552" s="38"/>
      <c r="D1552" s="38"/>
      <c r="E1552" s="38"/>
      <c r="F1552" s="38"/>
    </row>
    <row r="1553" spans="1:6" x14ac:dyDescent="0.25">
      <c r="A1553" s="38"/>
      <c r="B1553" s="38"/>
      <c r="C1553" s="38"/>
      <c r="D1553" s="38"/>
      <c r="E1553" s="38"/>
      <c r="F1553" s="38"/>
    </row>
    <row r="1554" spans="1:6" x14ac:dyDescent="0.25">
      <c r="A1554" s="38"/>
      <c r="B1554" s="38"/>
      <c r="C1554" s="38"/>
      <c r="D1554" s="38"/>
      <c r="E1554" s="38"/>
      <c r="F1554" s="38"/>
    </row>
    <row r="1555" spans="1:6" x14ac:dyDescent="0.25">
      <c r="A1555" s="38"/>
      <c r="B1555" s="38"/>
      <c r="C1555" s="38"/>
      <c r="D1555" s="38"/>
      <c r="E1555" s="38"/>
      <c r="F1555" s="38"/>
    </row>
    <row r="1556" spans="1:6" x14ac:dyDescent="0.25">
      <c r="A1556" s="38"/>
      <c r="B1556" s="38"/>
      <c r="C1556" s="38"/>
      <c r="D1556" s="38"/>
      <c r="E1556" s="38"/>
      <c r="F1556" s="38"/>
    </row>
    <row r="1557" spans="1:6" x14ac:dyDescent="0.25">
      <c r="A1557" s="38"/>
      <c r="B1557" s="38"/>
      <c r="C1557" s="38"/>
      <c r="D1557" s="38"/>
      <c r="E1557" s="38"/>
      <c r="F1557" s="38"/>
    </row>
    <row r="1558" spans="1:6" x14ac:dyDescent="0.25">
      <c r="A1558" s="38"/>
      <c r="B1558" s="38"/>
      <c r="C1558" s="38"/>
      <c r="D1558" s="38"/>
      <c r="E1558" s="38"/>
      <c r="F1558" s="38"/>
    </row>
    <row r="1559" spans="1:6" x14ac:dyDescent="0.25">
      <c r="A1559" s="38"/>
      <c r="B1559" s="38"/>
      <c r="C1559" s="38"/>
      <c r="D1559" s="38"/>
      <c r="E1559" s="38"/>
      <c r="F1559" s="38"/>
    </row>
    <row r="1560" spans="1:6" x14ac:dyDescent="0.25">
      <c r="A1560" s="38"/>
      <c r="B1560" s="38"/>
      <c r="C1560" s="38"/>
      <c r="D1560" s="38"/>
      <c r="E1560" s="38"/>
      <c r="F1560" s="38"/>
    </row>
    <row r="1561" spans="1:6" x14ac:dyDescent="0.25">
      <c r="A1561" s="38"/>
      <c r="B1561" s="38"/>
      <c r="C1561" s="38"/>
      <c r="D1561" s="38"/>
      <c r="E1561" s="38"/>
      <c r="F1561" s="38"/>
    </row>
    <row r="1562" spans="1:6" x14ac:dyDescent="0.25">
      <c r="A1562" s="38"/>
      <c r="B1562" s="38"/>
      <c r="C1562" s="38"/>
      <c r="D1562" s="38"/>
      <c r="E1562" s="38"/>
      <c r="F1562" s="38"/>
    </row>
    <row r="1563" spans="1:6" x14ac:dyDescent="0.25">
      <c r="A1563" s="38"/>
      <c r="B1563" s="38"/>
      <c r="C1563" s="38"/>
      <c r="D1563" s="38"/>
      <c r="E1563" s="38"/>
      <c r="F1563" s="38"/>
    </row>
    <row r="1564" spans="1:6" x14ac:dyDescent="0.25">
      <c r="A1564" s="38"/>
      <c r="B1564" s="38"/>
      <c r="C1564" s="38"/>
      <c r="D1564" s="38"/>
      <c r="E1564" s="38"/>
      <c r="F1564" s="38"/>
    </row>
    <row r="1565" spans="1:6" x14ac:dyDescent="0.25">
      <c r="A1565" s="38"/>
      <c r="B1565" s="38"/>
      <c r="C1565" s="38"/>
      <c r="D1565" s="38"/>
      <c r="E1565" s="38"/>
      <c r="F1565" s="38"/>
    </row>
    <row r="1566" spans="1:6" x14ac:dyDescent="0.25">
      <c r="A1566" s="38"/>
      <c r="B1566" s="38"/>
      <c r="C1566" s="38"/>
      <c r="D1566" s="38"/>
      <c r="E1566" s="38"/>
      <c r="F1566" s="38"/>
    </row>
    <row r="1567" spans="1:6" x14ac:dyDescent="0.25">
      <c r="A1567" s="38"/>
      <c r="B1567" s="38"/>
      <c r="C1567" s="38"/>
      <c r="D1567" s="38"/>
      <c r="E1567" s="38"/>
      <c r="F1567" s="38"/>
    </row>
    <row r="1568" spans="1:6" x14ac:dyDescent="0.25">
      <c r="A1568" s="38"/>
      <c r="B1568" s="38"/>
      <c r="C1568" s="38"/>
      <c r="D1568" s="38"/>
      <c r="E1568" s="38"/>
      <c r="F1568" s="38"/>
    </row>
    <row r="1569" spans="1:6" x14ac:dyDescent="0.25">
      <c r="A1569" s="38"/>
      <c r="B1569" s="38"/>
      <c r="C1569" s="38"/>
      <c r="D1569" s="38"/>
      <c r="E1569" s="38"/>
      <c r="F1569" s="38"/>
    </row>
    <row r="1570" spans="1:6" x14ac:dyDescent="0.25">
      <c r="A1570" s="38"/>
      <c r="B1570" s="38"/>
      <c r="C1570" s="38"/>
      <c r="D1570" s="38"/>
      <c r="E1570" s="38"/>
      <c r="F1570" s="38"/>
    </row>
    <row r="1571" spans="1:6" x14ac:dyDescent="0.25">
      <c r="A1571" s="38"/>
      <c r="B1571" s="38"/>
      <c r="C1571" s="38"/>
      <c r="D1571" s="38"/>
      <c r="E1571" s="38"/>
      <c r="F1571" s="38"/>
    </row>
    <row r="1572" spans="1:6" x14ac:dyDescent="0.25">
      <c r="A1572" s="38"/>
      <c r="B1572" s="38"/>
      <c r="C1572" s="38"/>
      <c r="D1572" s="38"/>
      <c r="E1572" s="38"/>
      <c r="F1572" s="38"/>
    </row>
    <row r="1573" spans="1:6" x14ac:dyDescent="0.25">
      <c r="A1573" s="38"/>
      <c r="B1573" s="38"/>
      <c r="C1573" s="38"/>
      <c r="D1573" s="38"/>
      <c r="E1573" s="38"/>
      <c r="F1573" s="38"/>
    </row>
    <row r="1574" spans="1:6" x14ac:dyDescent="0.25">
      <c r="A1574" s="38"/>
      <c r="B1574" s="38"/>
      <c r="C1574" s="38"/>
      <c r="D1574" s="38"/>
      <c r="E1574" s="38"/>
      <c r="F1574" s="38"/>
    </row>
    <row r="1575" spans="1:6" x14ac:dyDescent="0.25">
      <c r="A1575" s="38"/>
      <c r="B1575" s="38"/>
      <c r="C1575" s="38"/>
      <c r="D1575" s="38"/>
      <c r="E1575" s="38"/>
      <c r="F1575" s="38"/>
    </row>
    <row r="1576" spans="1:6" x14ac:dyDescent="0.25">
      <c r="A1576" s="38"/>
      <c r="B1576" s="38"/>
      <c r="C1576" s="38"/>
      <c r="D1576" s="38"/>
      <c r="E1576" s="38"/>
      <c r="F1576" s="38"/>
    </row>
    <row r="1577" spans="1:6" x14ac:dyDescent="0.25">
      <c r="A1577" s="38"/>
      <c r="B1577" s="38"/>
      <c r="C1577" s="38"/>
      <c r="D1577" s="38"/>
      <c r="E1577" s="38"/>
      <c r="F1577" s="38"/>
    </row>
    <row r="1578" spans="1:6" x14ac:dyDescent="0.25">
      <c r="A1578" s="38"/>
      <c r="B1578" s="38"/>
      <c r="C1578" s="38"/>
      <c r="D1578" s="38"/>
      <c r="E1578" s="38"/>
      <c r="F1578" s="38"/>
    </row>
    <row r="1579" spans="1:6" x14ac:dyDescent="0.25">
      <c r="A1579" s="38"/>
      <c r="B1579" s="38"/>
      <c r="C1579" s="38"/>
      <c r="D1579" s="38"/>
      <c r="E1579" s="38"/>
      <c r="F1579" s="38"/>
    </row>
    <row r="1580" spans="1:6" x14ac:dyDescent="0.25">
      <c r="A1580" s="38"/>
      <c r="B1580" s="38"/>
      <c r="C1580" s="38"/>
      <c r="D1580" s="38"/>
      <c r="E1580" s="38"/>
      <c r="F1580" s="38"/>
    </row>
    <row r="1581" spans="1:6" x14ac:dyDescent="0.25">
      <c r="A1581" s="38"/>
      <c r="B1581" s="38"/>
      <c r="C1581" s="38"/>
      <c r="D1581" s="38"/>
      <c r="E1581" s="38"/>
      <c r="F1581" s="38"/>
    </row>
    <row r="1582" spans="1:6" x14ac:dyDescent="0.25">
      <c r="A1582" s="38"/>
      <c r="B1582" s="38"/>
      <c r="C1582" s="38"/>
      <c r="D1582" s="38"/>
      <c r="E1582" s="38"/>
      <c r="F1582" s="38"/>
    </row>
    <row r="1583" spans="1:6" x14ac:dyDescent="0.25">
      <c r="A1583" s="38"/>
      <c r="B1583" s="38"/>
      <c r="C1583" s="38"/>
      <c r="D1583" s="38"/>
      <c r="E1583" s="38"/>
      <c r="F1583" s="38"/>
    </row>
    <row r="1584" spans="1:6" x14ac:dyDescent="0.25">
      <c r="A1584" s="38"/>
      <c r="B1584" s="38"/>
      <c r="C1584" s="38"/>
      <c r="D1584" s="38"/>
      <c r="E1584" s="38"/>
      <c r="F1584" s="38"/>
    </row>
    <row r="1585" spans="1:6" x14ac:dyDescent="0.25">
      <c r="A1585" s="38"/>
      <c r="B1585" s="38"/>
      <c r="C1585" s="38"/>
      <c r="D1585" s="38"/>
      <c r="E1585" s="38"/>
      <c r="F1585" s="38"/>
    </row>
    <row r="1586" spans="1:6" x14ac:dyDescent="0.25">
      <c r="A1586" s="38"/>
      <c r="B1586" s="38"/>
      <c r="C1586" s="38"/>
      <c r="D1586" s="38"/>
      <c r="E1586" s="38"/>
      <c r="F1586" s="38"/>
    </row>
    <row r="1587" spans="1:6" x14ac:dyDescent="0.25">
      <c r="A1587" s="38"/>
      <c r="B1587" s="38"/>
      <c r="C1587" s="38"/>
      <c r="D1587" s="38"/>
      <c r="E1587" s="38"/>
      <c r="F1587" s="38"/>
    </row>
    <row r="1588" spans="1:6" x14ac:dyDescent="0.25">
      <c r="A1588" s="38"/>
      <c r="B1588" s="38"/>
      <c r="C1588" s="38"/>
      <c r="D1588" s="38"/>
      <c r="E1588" s="38"/>
      <c r="F1588" s="38"/>
    </row>
    <row r="1589" spans="1:6" x14ac:dyDescent="0.25">
      <c r="A1589" s="38"/>
      <c r="B1589" s="38"/>
      <c r="C1589" s="38"/>
      <c r="D1589" s="38"/>
      <c r="E1589" s="38"/>
      <c r="F1589" s="38"/>
    </row>
    <row r="1590" spans="1:6" x14ac:dyDescent="0.25">
      <c r="A1590" s="38"/>
      <c r="B1590" s="38"/>
      <c r="C1590" s="38"/>
      <c r="D1590" s="38"/>
      <c r="E1590" s="38"/>
      <c r="F1590" s="38"/>
    </row>
    <row r="1591" spans="1:6" x14ac:dyDescent="0.25">
      <c r="A1591" s="38"/>
      <c r="B1591" s="38"/>
      <c r="C1591" s="38"/>
      <c r="D1591" s="38"/>
      <c r="E1591" s="38"/>
      <c r="F1591" s="38"/>
    </row>
    <row r="1592" spans="1:6" x14ac:dyDescent="0.25">
      <c r="A1592" s="38"/>
      <c r="B1592" s="38"/>
      <c r="C1592" s="38"/>
      <c r="D1592" s="38"/>
      <c r="E1592" s="38"/>
      <c r="F1592" s="38"/>
    </row>
    <row r="1593" spans="1:6" x14ac:dyDescent="0.25">
      <c r="A1593" s="38"/>
      <c r="B1593" s="38"/>
      <c r="C1593" s="38"/>
      <c r="D1593" s="38"/>
      <c r="E1593" s="38"/>
      <c r="F1593" s="38"/>
    </row>
    <row r="1594" spans="1:6" x14ac:dyDescent="0.25">
      <c r="A1594" s="38"/>
      <c r="B1594" s="38"/>
      <c r="C1594" s="38"/>
      <c r="D1594" s="38"/>
      <c r="E1594" s="38"/>
      <c r="F1594" s="38"/>
    </row>
    <row r="1595" spans="1:6" x14ac:dyDescent="0.25">
      <c r="A1595" s="38"/>
      <c r="B1595" s="38"/>
      <c r="C1595" s="38"/>
      <c r="D1595" s="38"/>
      <c r="E1595" s="38"/>
      <c r="F1595" s="38"/>
    </row>
    <row r="1596" spans="1:6" x14ac:dyDescent="0.25">
      <c r="A1596" s="38"/>
      <c r="B1596" s="38"/>
      <c r="C1596" s="38"/>
      <c r="D1596" s="38"/>
      <c r="E1596" s="38"/>
      <c r="F1596" s="38"/>
    </row>
    <row r="1597" spans="1:6" x14ac:dyDescent="0.25">
      <c r="A1597" s="38"/>
      <c r="B1597" s="38"/>
      <c r="C1597" s="38"/>
      <c r="D1597" s="38"/>
      <c r="E1597" s="38"/>
      <c r="F1597" s="38"/>
    </row>
    <row r="1598" spans="1:6" x14ac:dyDescent="0.25">
      <c r="A1598" s="38"/>
      <c r="B1598" s="38"/>
      <c r="C1598" s="38"/>
      <c r="D1598" s="38"/>
      <c r="E1598" s="38"/>
      <c r="F1598" s="38"/>
    </row>
    <row r="1599" spans="1:6" x14ac:dyDescent="0.25">
      <c r="A1599" s="38"/>
      <c r="B1599" s="38"/>
      <c r="C1599" s="38"/>
      <c r="D1599" s="38"/>
      <c r="E1599" s="38"/>
      <c r="F1599" s="38"/>
    </row>
    <row r="1600" spans="1:6" x14ac:dyDescent="0.25">
      <c r="A1600" s="38"/>
      <c r="B1600" s="38"/>
      <c r="C1600" s="38"/>
      <c r="D1600" s="38"/>
      <c r="E1600" s="38"/>
      <c r="F1600" s="38"/>
    </row>
    <row r="1601" spans="1:6" x14ac:dyDescent="0.25">
      <c r="A1601" s="38"/>
      <c r="B1601" s="38"/>
      <c r="C1601" s="38"/>
      <c r="D1601" s="38"/>
      <c r="E1601" s="38"/>
      <c r="F1601" s="38"/>
    </row>
    <row r="1602" spans="1:6" x14ac:dyDescent="0.25">
      <c r="A1602" s="38"/>
      <c r="B1602" s="38"/>
      <c r="C1602" s="38"/>
      <c r="D1602" s="38"/>
      <c r="E1602" s="38"/>
      <c r="F1602" s="38"/>
    </row>
    <row r="1603" spans="1:6" x14ac:dyDescent="0.25">
      <c r="A1603" s="38"/>
      <c r="B1603" s="38"/>
      <c r="C1603" s="38"/>
      <c r="D1603" s="38"/>
      <c r="E1603" s="38"/>
      <c r="F1603" s="38"/>
    </row>
    <row r="1604" spans="1:6" x14ac:dyDescent="0.25">
      <c r="A1604" s="38"/>
      <c r="B1604" s="38"/>
      <c r="C1604" s="38"/>
      <c r="D1604" s="38"/>
      <c r="E1604" s="38"/>
      <c r="F1604" s="38"/>
    </row>
    <row r="1605" spans="1:6" x14ac:dyDescent="0.25">
      <c r="A1605" s="38"/>
      <c r="B1605" s="38"/>
      <c r="C1605" s="38"/>
      <c r="D1605" s="38"/>
      <c r="E1605" s="38"/>
      <c r="F1605" s="38"/>
    </row>
    <row r="1606" spans="1:6" x14ac:dyDescent="0.25">
      <c r="A1606" s="38"/>
      <c r="B1606" s="38"/>
      <c r="C1606" s="38"/>
      <c r="D1606" s="38"/>
      <c r="E1606" s="38"/>
      <c r="F1606" s="38"/>
    </row>
    <row r="1607" spans="1:6" x14ac:dyDescent="0.25">
      <c r="A1607" s="38"/>
      <c r="B1607" s="38"/>
      <c r="C1607" s="38"/>
      <c r="D1607" s="38"/>
      <c r="E1607" s="38"/>
      <c r="F1607" s="38"/>
    </row>
    <row r="1608" spans="1:6" x14ac:dyDescent="0.25">
      <c r="A1608" s="38"/>
      <c r="B1608" s="38"/>
      <c r="C1608" s="38"/>
      <c r="D1608" s="38"/>
      <c r="E1608" s="38"/>
      <c r="F1608" s="38"/>
    </row>
    <row r="1609" spans="1:6" x14ac:dyDescent="0.25">
      <c r="A1609" s="38"/>
      <c r="B1609" s="38"/>
      <c r="C1609" s="38"/>
      <c r="D1609" s="38"/>
      <c r="E1609" s="38"/>
      <c r="F1609" s="38"/>
    </row>
    <row r="1610" spans="1:6" x14ac:dyDescent="0.25">
      <c r="A1610" s="38"/>
      <c r="B1610" s="38"/>
      <c r="C1610" s="38"/>
      <c r="D1610" s="38"/>
      <c r="E1610" s="38"/>
      <c r="F1610" s="38"/>
    </row>
    <row r="1611" spans="1:6" x14ac:dyDescent="0.25">
      <c r="A1611" s="38"/>
      <c r="B1611" s="38"/>
      <c r="C1611" s="38"/>
      <c r="D1611" s="38"/>
      <c r="E1611" s="38"/>
      <c r="F1611" s="38"/>
    </row>
    <row r="1612" spans="1:6" x14ac:dyDescent="0.25">
      <c r="A1612" s="38"/>
      <c r="B1612" s="38"/>
      <c r="C1612" s="38"/>
      <c r="D1612" s="38"/>
      <c r="E1612" s="38"/>
      <c r="F1612" s="38"/>
    </row>
    <row r="1613" spans="1:6" x14ac:dyDescent="0.25">
      <c r="A1613" s="38"/>
      <c r="B1613" s="38"/>
      <c r="C1613" s="38"/>
      <c r="D1613" s="38"/>
      <c r="E1613" s="38"/>
      <c r="F1613" s="38"/>
    </row>
    <row r="1614" spans="1:6" x14ac:dyDescent="0.25">
      <c r="A1614" s="38"/>
      <c r="B1614" s="38"/>
      <c r="C1614" s="38"/>
      <c r="D1614" s="38"/>
      <c r="E1614" s="38"/>
      <c r="F1614" s="38"/>
    </row>
    <row r="1615" spans="1:6" x14ac:dyDescent="0.25">
      <c r="A1615" s="38"/>
      <c r="B1615" s="38"/>
      <c r="C1615" s="38"/>
      <c r="D1615" s="38"/>
      <c r="E1615" s="38"/>
      <c r="F1615" s="38"/>
    </row>
    <row r="1616" spans="1:6" x14ac:dyDescent="0.25">
      <c r="A1616" s="38"/>
      <c r="B1616" s="38"/>
      <c r="C1616" s="38"/>
      <c r="D1616" s="38"/>
      <c r="E1616" s="38"/>
      <c r="F1616" s="38"/>
    </row>
    <row r="1617" spans="1:6" x14ac:dyDescent="0.25">
      <c r="A1617" s="38"/>
      <c r="B1617" s="38"/>
      <c r="C1617" s="38"/>
      <c r="D1617" s="38"/>
      <c r="E1617" s="38"/>
      <c r="F1617" s="38"/>
    </row>
    <row r="1618" spans="1:6" x14ac:dyDescent="0.25">
      <c r="A1618" s="38"/>
      <c r="B1618" s="38"/>
      <c r="C1618" s="38"/>
      <c r="D1618" s="38"/>
      <c r="E1618" s="38"/>
      <c r="F1618" s="38"/>
    </row>
    <row r="1619" spans="1:6" x14ac:dyDescent="0.25">
      <c r="A1619" s="38"/>
      <c r="B1619" s="38"/>
      <c r="C1619" s="38"/>
      <c r="D1619" s="38"/>
      <c r="E1619" s="38"/>
      <c r="F1619" s="38"/>
    </row>
    <row r="1620" spans="1:6" x14ac:dyDescent="0.25">
      <c r="A1620" s="38"/>
      <c r="B1620" s="38"/>
      <c r="C1620" s="38"/>
      <c r="D1620" s="38"/>
      <c r="E1620" s="38"/>
      <c r="F1620" s="38"/>
    </row>
    <row r="1621" spans="1:6" x14ac:dyDescent="0.25">
      <c r="A1621" s="38"/>
      <c r="B1621" s="38"/>
      <c r="C1621" s="38"/>
      <c r="D1621" s="38"/>
      <c r="E1621" s="38"/>
      <c r="F1621" s="38"/>
    </row>
    <row r="1622" spans="1:6" x14ac:dyDescent="0.25">
      <c r="A1622" s="38"/>
      <c r="B1622" s="38"/>
      <c r="C1622" s="38"/>
      <c r="D1622" s="38"/>
      <c r="E1622" s="38"/>
      <c r="F1622" s="38"/>
    </row>
    <row r="1623" spans="1:6" x14ac:dyDescent="0.25">
      <c r="A1623" s="38"/>
      <c r="B1623" s="38"/>
      <c r="C1623" s="38"/>
      <c r="D1623" s="38"/>
      <c r="E1623" s="38"/>
      <c r="F1623" s="38"/>
    </row>
    <row r="1624" spans="1:6" x14ac:dyDescent="0.25">
      <c r="A1624" s="38"/>
      <c r="B1624" s="38"/>
      <c r="C1624" s="38"/>
      <c r="D1624" s="38"/>
      <c r="E1624" s="38"/>
      <c r="F1624" s="38"/>
    </row>
    <row r="1625" spans="1:6" x14ac:dyDescent="0.25">
      <c r="A1625" s="38"/>
      <c r="B1625" s="38"/>
      <c r="C1625" s="38"/>
      <c r="D1625" s="38"/>
      <c r="E1625" s="38"/>
      <c r="F1625" s="38"/>
    </row>
    <row r="1626" spans="1:6" x14ac:dyDescent="0.25">
      <c r="A1626" s="38"/>
      <c r="B1626" s="38"/>
      <c r="C1626" s="38"/>
      <c r="D1626" s="38"/>
      <c r="E1626" s="38"/>
      <c r="F1626" s="38"/>
    </row>
    <row r="1627" spans="1:6" x14ac:dyDescent="0.25">
      <c r="A1627" s="38"/>
      <c r="B1627" s="38"/>
      <c r="C1627" s="38"/>
      <c r="D1627" s="38"/>
      <c r="E1627" s="38"/>
      <c r="F1627" s="38"/>
    </row>
    <row r="1628" spans="1:6" x14ac:dyDescent="0.25">
      <c r="A1628" s="38"/>
      <c r="B1628" s="38"/>
      <c r="C1628" s="38"/>
      <c r="D1628" s="38"/>
      <c r="E1628" s="38"/>
      <c r="F1628" s="38"/>
    </row>
    <row r="1629" spans="1:6" x14ac:dyDescent="0.25">
      <c r="A1629" s="38"/>
      <c r="B1629" s="38"/>
      <c r="C1629" s="38"/>
      <c r="D1629" s="38"/>
      <c r="E1629" s="38"/>
      <c r="F1629" s="38"/>
    </row>
    <row r="1630" spans="1:6" x14ac:dyDescent="0.25">
      <c r="A1630" s="38"/>
      <c r="B1630" s="38"/>
      <c r="C1630" s="38"/>
      <c r="D1630" s="38"/>
      <c r="E1630" s="38"/>
      <c r="F1630" s="38"/>
    </row>
    <row r="1631" spans="1:6" x14ac:dyDescent="0.25">
      <c r="A1631" s="38"/>
      <c r="B1631" s="38"/>
      <c r="C1631" s="38"/>
      <c r="D1631" s="38"/>
      <c r="E1631" s="38"/>
      <c r="F1631" s="38"/>
    </row>
    <row r="1632" spans="1:6" x14ac:dyDescent="0.25">
      <c r="A1632" s="38"/>
      <c r="B1632" s="38"/>
      <c r="C1632" s="38"/>
      <c r="D1632" s="38"/>
      <c r="E1632" s="38"/>
      <c r="F1632" s="38"/>
    </row>
    <row r="1633" spans="1:6" x14ac:dyDescent="0.25">
      <c r="A1633" s="38"/>
      <c r="B1633" s="38"/>
      <c r="C1633" s="38"/>
      <c r="D1633" s="38"/>
      <c r="E1633" s="38"/>
      <c r="F1633" s="38"/>
    </row>
    <row r="1634" spans="1:6" x14ac:dyDescent="0.25">
      <c r="A1634" s="38"/>
      <c r="B1634" s="38"/>
      <c r="C1634" s="38"/>
      <c r="D1634" s="38"/>
      <c r="E1634" s="38"/>
      <c r="F1634" s="38"/>
    </row>
    <row r="1635" spans="1:6" x14ac:dyDescent="0.25">
      <c r="A1635" s="38"/>
      <c r="B1635" s="38"/>
      <c r="C1635" s="38"/>
      <c r="D1635" s="38"/>
      <c r="E1635" s="38"/>
      <c r="F1635" s="38"/>
    </row>
    <row r="1636" spans="1:6" x14ac:dyDescent="0.25">
      <c r="A1636" s="38"/>
      <c r="B1636" s="38"/>
      <c r="C1636" s="38"/>
      <c r="D1636" s="38"/>
      <c r="E1636" s="38"/>
      <c r="F1636" s="38"/>
    </row>
    <row r="1637" spans="1:6" x14ac:dyDescent="0.25">
      <c r="A1637" s="38"/>
      <c r="B1637" s="38"/>
      <c r="C1637" s="38"/>
      <c r="D1637" s="38"/>
      <c r="E1637" s="38"/>
      <c r="F1637" s="38"/>
    </row>
    <row r="1638" spans="1:6" x14ac:dyDescent="0.25">
      <c r="A1638" s="38"/>
      <c r="B1638" s="38"/>
      <c r="C1638" s="38"/>
      <c r="D1638" s="38"/>
      <c r="E1638" s="38"/>
      <c r="F1638" s="38"/>
    </row>
    <row r="1639" spans="1:6" x14ac:dyDescent="0.25">
      <c r="A1639" s="38"/>
      <c r="B1639" s="38"/>
      <c r="C1639" s="38"/>
      <c r="D1639" s="38"/>
      <c r="E1639" s="38"/>
      <c r="F1639" s="38"/>
    </row>
    <row r="1640" spans="1:6" x14ac:dyDescent="0.25">
      <c r="A1640" s="38"/>
      <c r="B1640" s="38"/>
      <c r="C1640" s="38"/>
      <c r="D1640" s="38"/>
      <c r="E1640" s="38"/>
      <c r="F1640" s="38"/>
    </row>
    <row r="1641" spans="1:6" x14ac:dyDescent="0.25">
      <c r="A1641" s="38"/>
      <c r="B1641" s="38"/>
      <c r="C1641" s="38"/>
      <c r="D1641" s="38"/>
      <c r="E1641" s="38"/>
      <c r="F1641" s="38"/>
    </row>
    <row r="1642" spans="1:6" x14ac:dyDescent="0.25">
      <c r="A1642" s="38"/>
      <c r="B1642" s="38"/>
      <c r="C1642" s="38"/>
      <c r="D1642" s="38"/>
      <c r="E1642" s="38"/>
      <c r="F1642" s="38"/>
    </row>
    <row r="1643" spans="1:6" x14ac:dyDescent="0.25">
      <c r="A1643" s="38"/>
      <c r="B1643" s="38"/>
      <c r="C1643" s="38"/>
      <c r="D1643" s="38"/>
      <c r="E1643" s="38"/>
      <c r="F1643" s="38"/>
    </row>
    <row r="1644" spans="1:6" x14ac:dyDescent="0.25">
      <c r="A1644" s="38"/>
      <c r="B1644" s="38"/>
      <c r="C1644" s="38"/>
      <c r="D1644" s="38"/>
      <c r="E1644" s="38"/>
      <c r="F1644" s="38"/>
    </row>
    <row r="1645" spans="1:6" x14ac:dyDescent="0.25">
      <c r="A1645" s="38"/>
      <c r="B1645" s="38"/>
      <c r="C1645" s="38"/>
      <c r="D1645" s="38"/>
      <c r="E1645" s="38"/>
      <c r="F1645" s="38"/>
    </row>
    <row r="1646" spans="1:6" x14ac:dyDescent="0.25">
      <c r="A1646" s="38"/>
      <c r="B1646" s="38"/>
      <c r="C1646" s="38"/>
      <c r="D1646" s="38"/>
      <c r="E1646" s="38"/>
      <c r="F1646" s="38"/>
    </row>
    <row r="1647" spans="1:6" x14ac:dyDescent="0.25">
      <c r="A1647" s="38"/>
      <c r="B1647" s="38"/>
      <c r="C1647" s="38"/>
      <c r="D1647" s="38"/>
      <c r="E1647" s="38"/>
      <c r="F1647" s="38"/>
    </row>
    <row r="1648" spans="1:6" x14ac:dyDescent="0.25">
      <c r="A1648" s="38"/>
      <c r="B1648" s="38"/>
      <c r="C1648" s="38"/>
      <c r="D1648" s="38"/>
      <c r="E1648" s="38"/>
      <c r="F1648" s="38"/>
    </row>
    <row r="1649" spans="1:6" x14ac:dyDescent="0.25">
      <c r="A1649" s="38"/>
      <c r="B1649" s="38"/>
      <c r="C1649" s="38"/>
      <c r="D1649" s="38"/>
      <c r="E1649" s="38"/>
      <c r="F1649" s="38"/>
    </row>
    <row r="1650" spans="1:6" x14ac:dyDescent="0.25">
      <c r="A1650" s="38"/>
      <c r="B1650" s="38"/>
      <c r="C1650" s="38"/>
      <c r="D1650" s="38"/>
      <c r="E1650" s="38"/>
      <c r="F1650" s="38"/>
    </row>
    <row r="1651" spans="1:6" x14ac:dyDescent="0.25">
      <c r="A1651" s="38"/>
      <c r="B1651" s="38"/>
      <c r="C1651" s="38"/>
      <c r="D1651" s="38"/>
      <c r="E1651" s="38"/>
      <c r="F1651" s="38"/>
    </row>
    <row r="1652" spans="1:6" x14ac:dyDescent="0.25">
      <c r="A1652" s="38"/>
      <c r="B1652" s="38"/>
      <c r="C1652" s="38"/>
      <c r="D1652" s="38"/>
      <c r="E1652" s="38"/>
      <c r="F1652" s="38"/>
    </row>
    <row r="1653" spans="1:6" x14ac:dyDescent="0.25">
      <c r="A1653" s="38"/>
      <c r="B1653" s="38"/>
      <c r="C1653" s="38"/>
      <c r="D1653" s="38"/>
      <c r="E1653" s="38"/>
      <c r="F1653" s="38"/>
    </row>
    <row r="1654" spans="1:6" x14ac:dyDescent="0.25">
      <c r="A1654" s="38"/>
      <c r="B1654" s="38"/>
      <c r="C1654" s="38"/>
      <c r="D1654" s="38"/>
      <c r="E1654" s="38"/>
      <c r="F1654" s="38"/>
    </row>
    <row r="1655" spans="1:6" x14ac:dyDescent="0.25">
      <c r="A1655" s="38"/>
      <c r="B1655" s="38"/>
      <c r="C1655" s="38"/>
      <c r="D1655" s="38"/>
      <c r="E1655" s="38"/>
      <c r="F1655" s="38"/>
    </row>
    <row r="1656" spans="1:6" x14ac:dyDescent="0.25">
      <c r="A1656" s="38"/>
      <c r="B1656" s="38"/>
      <c r="C1656" s="38"/>
      <c r="D1656" s="38"/>
      <c r="E1656" s="38"/>
      <c r="F1656" s="38"/>
    </row>
    <row r="1657" spans="1:6" x14ac:dyDescent="0.25">
      <c r="A1657" s="38"/>
      <c r="B1657" s="38"/>
      <c r="C1657" s="38"/>
      <c r="D1657" s="38"/>
      <c r="E1657" s="38"/>
      <c r="F1657" s="38"/>
    </row>
    <row r="1658" spans="1:6" x14ac:dyDescent="0.25">
      <c r="A1658" s="38"/>
      <c r="B1658" s="38"/>
      <c r="C1658" s="38"/>
      <c r="D1658" s="38"/>
      <c r="E1658" s="38"/>
      <c r="F1658" s="38"/>
    </row>
    <row r="1659" spans="1:6" x14ac:dyDescent="0.25">
      <c r="A1659" s="38"/>
      <c r="B1659" s="38"/>
      <c r="C1659" s="38"/>
      <c r="D1659" s="38"/>
      <c r="E1659" s="38"/>
      <c r="F1659" s="38"/>
    </row>
    <row r="1660" spans="1:6" x14ac:dyDescent="0.25">
      <c r="A1660" s="38"/>
      <c r="B1660" s="38"/>
      <c r="C1660" s="38"/>
      <c r="D1660" s="38"/>
      <c r="E1660" s="38"/>
      <c r="F1660" s="38"/>
    </row>
    <row r="1661" spans="1:6" x14ac:dyDescent="0.25">
      <c r="A1661" s="38"/>
      <c r="B1661" s="38"/>
      <c r="C1661" s="38"/>
      <c r="D1661" s="38"/>
      <c r="E1661" s="38"/>
      <c r="F1661" s="38"/>
    </row>
    <row r="1662" spans="1:6" x14ac:dyDescent="0.25">
      <c r="A1662" s="38"/>
      <c r="B1662" s="38"/>
      <c r="C1662" s="38"/>
      <c r="D1662" s="38"/>
      <c r="E1662" s="38"/>
      <c r="F1662" s="38"/>
    </row>
    <row r="1663" spans="1:6" x14ac:dyDescent="0.25">
      <c r="A1663" s="38"/>
      <c r="B1663" s="38"/>
      <c r="C1663" s="38"/>
      <c r="D1663" s="38"/>
      <c r="E1663" s="38"/>
      <c r="F1663" s="38"/>
    </row>
    <row r="1664" spans="1:6" x14ac:dyDescent="0.25">
      <c r="A1664" s="38"/>
      <c r="B1664" s="38"/>
      <c r="C1664" s="38"/>
      <c r="D1664" s="38"/>
      <c r="E1664" s="38"/>
      <c r="F1664" s="38"/>
    </row>
    <row r="1665" spans="1:6" x14ac:dyDescent="0.25">
      <c r="A1665" s="38"/>
      <c r="B1665" s="38"/>
      <c r="C1665" s="38"/>
      <c r="D1665" s="38"/>
      <c r="E1665" s="38"/>
      <c r="F1665" s="38"/>
    </row>
    <row r="1666" spans="1:6" x14ac:dyDescent="0.25">
      <c r="A1666" s="38"/>
      <c r="B1666" s="38"/>
      <c r="C1666" s="38"/>
      <c r="D1666" s="38"/>
      <c r="E1666" s="38"/>
      <c r="F1666" s="38"/>
    </row>
    <row r="1667" spans="1:6" x14ac:dyDescent="0.25">
      <c r="A1667" s="38"/>
      <c r="B1667" s="38"/>
      <c r="C1667" s="38"/>
      <c r="D1667" s="38"/>
      <c r="E1667" s="38"/>
      <c r="F1667" s="38"/>
    </row>
    <row r="1668" spans="1:6" x14ac:dyDescent="0.25">
      <c r="A1668" s="38"/>
      <c r="B1668" s="38"/>
      <c r="C1668" s="38"/>
      <c r="D1668" s="38"/>
      <c r="E1668" s="38"/>
      <c r="F1668" s="38"/>
    </row>
    <row r="1669" spans="1:6" x14ac:dyDescent="0.25">
      <c r="A1669" s="38"/>
      <c r="B1669" s="38"/>
      <c r="C1669" s="38"/>
      <c r="D1669" s="38"/>
      <c r="E1669" s="38"/>
      <c r="F1669" s="38"/>
    </row>
    <row r="1670" spans="1:6" x14ac:dyDescent="0.25">
      <c r="A1670" s="38"/>
      <c r="B1670" s="38"/>
      <c r="C1670" s="38"/>
      <c r="D1670" s="38"/>
      <c r="E1670" s="38"/>
      <c r="F1670" s="38"/>
    </row>
    <row r="1671" spans="1:6" x14ac:dyDescent="0.25">
      <c r="A1671" s="38"/>
      <c r="B1671" s="38"/>
      <c r="C1671" s="38"/>
      <c r="D1671" s="38"/>
      <c r="E1671" s="38"/>
      <c r="F1671" s="38"/>
    </row>
    <row r="1672" spans="1:6" x14ac:dyDescent="0.25">
      <c r="A1672" s="38"/>
      <c r="B1672" s="38"/>
      <c r="C1672" s="38"/>
      <c r="D1672" s="38"/>
      <c r="E1672" s="38"/>
      <c r="F1672" s="38"/>
    </row>
    <row r="1673" spans="1:6" x14ac:dyDescent="0.25">
      <c r="A1673" s="38"/>
      <c r="B1673" s="38"/>
      <c r="C1673" s="38"/>
      <c r="D1673" s="38"/>
      <c r="E1673" s="38"/>
      <c r="F1673" s="38"/>
    </row>
    <row r="1674" spans="1:6" x14ac:dyDescent="0.25">
      <c r="A1674" s="38"/>
      <c r="B1674" s="38"/>
      <c r="C1674" s="38"/>
      <c r="D1674" s="38"/>
      <c r="E1674" s="38"/>
      <c r="F1674" s="38"/>
    </row>
    <row r="1675" spans="1:6" x14ac:dyDescent="0.25">
      <c r="A1675" s="38"/>
      <c r="B1675" s="38"/>
      <c r="C1675" s="38"/>
      <c r="D1675" s="38"/>
      <c r="E1675" s="38"/>
      <c r="F1675" s="38"/>
    </row>
    <row r="1676" spans="1:6" x14ac:dyDescent="0.25">
      <c r="A1676" s="38"/>
      <c r="B1676" s="38"/>
      <c r="C1676" s="38"/>
      <c r="D1676" s="38"/>
      <c r="E1676" s="38"/>
      <c r="F1676" s="38"/>
    </row>
    <row r="1677" spans="1:6" x14ac:dyDescent="0.25">
      <c r="A1677" s="38"/>
      <c r="B1677" s="38"/>
      <c r="C1677" s="38"/>
      <c r="D1677" s="38"/>
      <c r="E1677" s="38"/>
      <c r="F1677" s="38"/>
    </row>
    <row r="1678" spans="1:6" x14ac:dyDescent="0.25">
      <c r="A1678" s="38"/>
      <c r="B1678" s="38"/>
      <c r="C1678" s="38"/>
      <c r="D1678" s="38"/>
      <c r="E1678" s="38"/>
      <c r="F1678" s="38"/>
    </row>
    <row r="1679" spans="1:6" x14ac:dyDescent="0.25">
      <c r="A1679" s="38"/>
      <c r="B1679" s="38"/>
      <c r="C1679" s="38"/>
      <c r="D1679" s="38"/>
      <c r="E1679" s="38"/>
      <c r="F1679" s="38"/>
    </row>
    <row r="1680" spans="1:6" x14ac:dyDescent="0.25">
      <c r="A1680" s="38"/>
      <c r="B1680" s="38"/>
      <c r="C1680" s="38"/>
      <c r="D1680" s="38"/>
      <c r="E1680" s="38"/>
      <c r="F1680" s="38"/>
    </row>
    <row r="1681" spans="1:6" x14ac:dyDescent="0.25">
      <c r="A1681" s="38"/>
      <c r="B1681" s="38"/>
      <c r="C1681" s="38"/>
      <c r="D1681" s="38"/>
      <c r="E1681" s="38"/>
      <c r="F1681" s="38"/>
    </row>
    <row r="1682" spans="1:6" x14ac:dyDescent="0.25">
      <c r="A1682" s="38"/>
      <c r="B1682" s="38"/>
      <c r="C1682" s="38"/>
      <c r="D1682" s="38"/>
      <c r="E1682" s="38"/>
      <c r="F1682" s="38"/>
    </row>
    <row r="1683" spans="1:6" x14ac:dyDescent="0.25">
      <c r="A1683" s="38"/>
      <c r="B1683" s="38"/>
      <c r="C1683" s="38"/>
      <c r="D1683" s="38"/>
      <c r="E1683" s="38"/>
      <c r="F1683" s="38"/>
    </row>
    <row r="1684" spans="1:6" x14ac:dyDescent="0.25">
      <c r="A1684" s="38"/>
      <c r="B1684" s="38"/>
      <c r="C1684" s="38"/>
      <c r="D1684" s="38"/>
      <c r="E1684" s="38"/>
      <c r="F1684" s="38"/>
    </row>
    <row r="1685" spans="1:6" x14ac:dyDescent="0.25">
      <c r="A1685" s="38"/>
      <c r="B1685" s="38"/>
      <c r="C1685" s="38"/>
      <c r="D1685" s="38"/>
      <c r="E1685" s="38"/>
      <c r="F1685" s="38"/>
    </row>
    <row r="1686" spans="1:6" x14ac:dyDescent="0.25">
      <c r="A1686" s="38"/>
      <c r="B1686" s="38"/>
      <c r="C1686" s="38"/>
      <c r="D1686" s="38"/>
      <c r="E1686" s="38"/>
      <c r="F1686" s="38"/>
    </row>
    <row r="1687" spans="1:6" x14ac:dyDescent="0.25">
      <c r="A1687" s="38"/>
      <c r="B1687" s="38"/>
      <c r="C1687" s="38"/>
      <c r="D1687" s="38"/>
      <c r="E1687" s="38"/>
      <c r="F1687" s="38"/>
    </row>
    <row r="1688" spans="1:6" x14ac:dyDescent="0.25">
      <c r="A1688" s="38"/>
      <c r="B1688" s="38"/>
      <c r="C1688" s="38"/>
      <c r="D1688" s="38"/>
      <c r="E1688" s="38"/>
      <c r="F1688" s="38"/>
    </row>
    <row r="1689" spans="1:6" x14ac:dyDescent="0.25">
      <c r="A1689" s="38"/>
      <c r="B1689" s="38"/>
      <c r="C1689" s="38"/>
      <c r="D1689" s="38"/>
      <c r="E1689" s="38"/>
      <c r="F1689" s="38"/>
    </row>
    <row r="1690" spans="1:6" x14ac:dyDescent="0.25">
      <c r="A1690" s="38"/>
      <c r="B1690" s="38"/>
      <c r="C1690" s="38"/>
      <c r="D1690" s="38"/>
      <c r="E1690" s="38"/>
      <c r="F1690" s="38"/>
    </row>
    <row r="1691" spans="1:6" x14ac:dyDescent="0.25">
      <c r="A1691" s="38"/>
      <c r="B1691" s="38"/>
      <c r="C1691" s="38"/>
      <c r="D1691" s="38"/>
      <c r="E1691" s="38"/>
      <c r="F1691" s="38"/>
    </row>
    <row r="1692" spans="1:6" x14ac:dyDescent="0.25">
      <c r="A1692" s="38"/>
      <c r="B1692" s="38"/>
      <c r="C1692" s="38"/>
      <c r="D1692" s="38"/>
      <c r="E1692" s="38"/>
      <c r="F1692" s="38"/>
    </row>
    <row r="1693" spans="1:6" x14ac:dyDescent="0.25">
      <c r="A1693" s="38"/>
      <c r="B1693" s="38"/>
      <c r="C1693" s="38"/>
      <c r="D1693" s="38"/>
      <c r="E1693" s="38"/>
      <c r="F1693" s="38"/>
    </row>
    <row r="1694" spans="1:6" x14ac:dyDescent="0.25">
      <c r="A1694" s="38"/>
      <c r="B1694" s="38"/>
      <c r="C1694" s="38"/>
      <c r="D1694" s="38"/>
      <c r="E1694" s="38"/>
      <c r="F1694" s="38"/>
    </row>
    <row r="1695" spans="1:6" x14ac:dyDescent="0.25">
      <c r="A1695" s="38"/>
      <c r="B1695" s="38"/>
      <c r="C1695" s="38"/>
      <c r="D1695" s="38"/>
      <c r="E1695" s="38"/>
      <c r="F1695" s="38"/>
    </row>
    <row r="1696" spans="1:6" x14ac:dyDescent="0.25">
      <c r="A1696" s="38"/>
      <c r="B1696" s="38"/>
      <c r="C1696" s="38"/>
      <c r="D1696" s="38"/>
      <c r="E1696" s="38"/>
      <c r="F1696" s="38"/>
    </row>
    <row r="1697" spans="1:6" x14ac:dyDescent="0.25">
      <c r="A1697" s="38"/>
      <c r="B1697" s="38"/>
      <c r="C1697" s="38"/>
      <c r="D1697" s="38"/>
      <c r="E1697" s="38"/>
      <c r="F1697" s="38"/>
    </row>
    <row r="1698" spans="1:6" x14ac:dyDescent="0.25">
      <c r="A1698" s="38"/>
      <c r="B1698" s="38"/>
      <c r="C1698" s="38"/>
      <c r="D1698" s="38"/>
      <c r="E1698" s="38"/>
      <c r="F1698" s="38"/>
    </row>
    <row r="1699" spans="1:6" x14ac:dyDescent="0.25">
      <c r="A1699" s="38"/>
      <c r="B1699" s="38"/>
      <c r="C1699" s="38"/>
      <c r="D1699" s="38"/>
      <c r="E1699" s="38"/>
      <c r="F1699" s="38"/>
    </row>
    <row r="1700" spans="1:6" x14ac:dyDescent="0.25">
      <c r="A1700" s="38"/>
      <c r="B1700" s="38"/>
      <c r="C1700" s="38"/>
      <c r="D1700" s="38"/>
      <c r="E1700" s="38"/>
      <c r="F1700" s="38"/>
    </row>
    <row r="1701" spans="1:6" x14ac:dyDescent="0.25">
      <c r="A1701" s="38"/>
      <c r="B1701" s="38"/>
      <c r="C1701" s="38"/>
      <c r="D1701" s="38"/>
      <c r="E1701" s="38"/>
      <c r="F1701" s="38"/>
    </row>
    <row r="1702" spans="1:6" x14ac:dyDescent="0.25">
      <c r="A1702" s="38"/>
      <c r="B1702" s="38"/>
      <c r="C1702" s="38"/>
      <c r="D1702" s="38"/>
      <c r="E1702" s="38"/>
      <c r="F1702" s="38"/>
    </row>
    <row r="1703" spans="1:6" x14ac:dyDescent="0.25">
      <c r="A1703" s="38"/>
      <c r="B1703" s="38"/>
      <c r="C1703" s="38"/>
      <c r="D1703" s="38"/>
      <c r="E1703" s="38"/>
      <c r="F1703" s="38"/>
    </row>
    <row r="1704" spans="1:6" x14ac:dyDescent="0.25">
      <c r="A1704" s="38"/>
      <c r="B1704" s="38"/>
      <c r="C1704" s="38"/>
      <c r="D1704" s="38"/>
      <c r="E1704" s="38"/>
      <c r="F1704" s="38"/>
    </row>
    <row r="1705" spans="1:6" x14ac:dyDescent="0.25">
      <c r="A1705" s="38"/>
      <c r="B1705" s="38"/>
      <c r="C1705" s="38"/>
      <c r="D1705" s="38"/>
      <c r="E1705" s="38"/>
      <c r="F1705" s="38"/>
    </row>
    <row r="1706" spans="1:6" x14ac:dyDescent="0.25">
      <c r="A1706" s="38"/>
      <c r="B1706" s="38"/>
      <c r="C1706" s="38"/>
      <c r="D1706" s="38"/>
      <c r="E1706" s="38"/>
      <c r="F1706" s="38"/>
    </row>
    <row r="1707" spans="1:6" x14ac:dyDescent="0.25">
      <c r="A1707" s="38"/>
      <c r="B1707" s="38"/>
      <c r="C1707" s="38"/>
      <c r="D1707" s="38"/>
      <c r="E1707" s="38"/>
      <c r="F1707" s="38"/>
    </row>
    <row r="1708" spans="1:6" x14ac:dyDescent="0.25">
      <c r="A1708" s="38"/>
      <c r="B1708" s="38"/>
      <c r="C1708" s="38"/>
      <c r="D1708" s="38"/>
      <c r="E1708" s="38"/>
      <c r="F1708" s="38"/>
    </row>
    <row r="1709" spans="1:6" x14ac:dyDescent="0.25">
      <c r="A1709" s="38"/>
      <c r="B1709" s="38"/>
      <c r="C1709" s="38"/>
      <c r="D1709" s="38"/>
      <c r="E1709" s="38"/>
      <c r="F1709" s="38"/>
    </row>
    <row r="1710" spans="1:6" x14ac:dyDescent="0.25">
      <c r="A1710" s="38"/>
      <c r="B1710" s="38"/>
      <c r="C1710" s="38"/>
      <c r="D1710" s="38"/>
      <c r="E1710" s="38"/>
      <c r="F1710" s="38"/>
    </row>
    <row r="1711" spans="1:6" x14ac:dyDescent="0.25">
      <c r="A1711" s="38"/>
      <c r="B1711" s="38"/>
      <c r="C1711" s="38"/>
      <c r="D1711" s="38"/>
      <c r="E1711" s="38"/>
      <c r="F1711" s="38"/>
    </row>
    <row r="1712" spans="1:6" x14ac:dyDescent="0.25">
      <c r="A1712" s="38"/>
      <c r="B1712" s="38"/>
      <c r="C1712" s="38"/>
      <c r="D1712" s="38"/>
      <c r="E1712" s="38"/>
      <c r="F1712" s="38"/>
    </row>
    <row r="1713" spans="1:6" x14ac:dyDescent="0.25">
      <c r="A1713" s="38"/>
      <c r="B1713" s="38"/>
      <c r="C1713" s="38"/>
      <c r="D1713" s="38"/>
      <c r="E1713" s="38"/>
      <c r="F1713" s="38"/>
    </row>
    <row r="1714" spans="1:6" x14ac:dyDescent="0.25">
      <c r="A1714" s="38"/>
      <c r="B1714" s="38"/>
      <c r="C1714" s="38"/>
      <c r="D1714" s="38"/>
      <c r="E1714" s="38"/>
      <c r="F1714" s="38"/>
    </row>
    <row r="1715" spans="1:6" x14ac:dyDescent="0.25">
      <c r="A1715" s="38"/>
      <c r="B1715" s="38"/>
      <c r="C1715" s="38"/>
      <c r="D1715" s="38"/>
      <c r="E1715" s="38"/>
      <c r="F1715" s="38"/>
    </row>
    <row r="1716" spans="1:6" x14ac:dyDescent="0.25">
      <c r="A1716" s="38"/>
      <c r="B1716" s="38"/>
      <c r="C1716" s="38"/>
      <c r="D1716" s="38"/>
      <c r="E1716" s="38"/>
      <c r="F1716" s="38"/>
    </row>
    <row r="1717" spans="1:6" x14ac:dyDescent="0.25">
      <c r="A1717" s="38"/>
      <c r="B1717" s="38"/>
      <c r="C1717" s="38"/>
      <c r="D1717" s="38"/>
      <c r="E1717" s="38"/>
      <c r="F1717" s="38"/>
    </row>
    <row r="1718" spans="1:6" x14ac:dyDescent="0.25">
      <c r="A1718" s="38"/>
      <c r="B1718" s="38"/>
      <c r="C1718" s="38"/>
      <c r="D1718" s="38"/>
      <c r="E1718" s="38"/>
      <c r="F1718" s="38"/>
    </row>
    <row r="1719" spans="1:6" x14ac:dyDescent="0.25">
      <c r="A1719" s="38"/>
      <c r="B1719" s="38"/>
      <c r="C1719" s="38"/>
      <c r="D1719" s="38"/>
      <c r="E1719" s="38"/>
      <c r="F1719" s="38"/>
    </row>
    <row r="1720" spans="1:6" x14ac:dyDescent="0.25">
      <c r="A1720" s="38"/>
      <c r="B1720" s="38"/>
      <c r="C1720" s="38"/>
      <c r="D1720" s="38"/>
      <c r="E1720" s="38"/>
      <c r="F1720" s="38"/>
    </row>
    <row r="1721" spans="1:6" x14ac:dyDescent="0.25">
      <c r="A1721" s="38"/>
      <c r="B1721" s="38"/>
      <c r="C1721" s="38"/>
      <c r="D1721" s="38"/>
      <c r="E1721" s="38"/>
      <c r="F1721" s="38"/>
    </row>
    <row r="1722" spans="1:6" x14ac:dyDescent="0.25">
      <c r="A1722" s="38"/>
      <c r="B1722" s="38"/>
      <c r="C1722" s="38"/>
      <c r="D1722" s="38"/>
      <c r="E1722" s="38"/>
      <c r="F1722" s="38"/>
    </row>
    <row r="1723" spans="1:6" x14ac:dyDescent="0.25">
      <c r="A1723" s="38"/>
      <c r="B1723" s="38"/>
      <c r="C1723" s="38"/>
      <c r="D1723" s="38"/>
      <c r="E1723" s="38"/>
      <c r="F1723" s="38"/>
    </row>
    <row r="1724" spans="1:6" x14ac:dyDescent="0.25">
      <c r="A1724" s="38"/>
      <c r="B1724" s="38"/>
      <c r="C1724" s="38"/>
      <c r="D1724" s="38"/>
      <c r="E1724" s="38"/>
      <c r="F1724" s="38"/>
    </row>
    <row r="1725" spans="1:6" x14ac:dyDescent="0.25">
      <c r="A1725" s="38"/>
      <c r="B1725" s="38"/>
      <c r="C1725" s="38"/>
      <c r="D1725" s="38"/>
      <c r="E1725" s="38"/>
      <c r="F1725" s="38"/>
    </row>
    <row r="1726" spans="1:6" x14ac:dyDescent="0.25">
      <c r="A1726" s="38"/>
      <c r="B1726" s="38"/>
      <c r="C1726" s="38"/>
      <c r="D1726" s="38"/>
      <c r="E1726" s="38"/>
      <c r="F1726" s="38"/>
    </row>
    <row r="1727" spans="1:6" x14ac:dyDescent="0.25">
      <c r="A1727" s="38"/>
      <c r="B1727" s="38"/>
      <c r="C1727" s="38"/>
      <c r="D1727" s="38"/>
      <c r="E1727" s="38"/>
      <c r="F1727" s="38"/>
    </row>
    <row r="1728" spans="1:6" x14ac:dyDescent="0.25">
      <c r="A1728" s="38"/>
      <c r="B1728" s="38"/>
      <c r="C1728" s="38"/>
      <c r="D1728" s="38"/>
      <c r="E1728" s="38"/>
      <c r="F1728" s="38"/>
    </row>
    <row r="1729" spans="1:6" x14ac:dyDescent="0.25">
      <c r="A1729" s="38"/>
      <c r="B1729" s="38"/>
      <c r="C1729" s="38"/>
      <c r="D1729" s="38"/>
      <c r="E1729" s="38"/>
      <c r="F1729" s="38"/>
    </row>
    <row r="1730" spans="1:6" x14ac:dyDescent="0.25">
      <c r="A1730" s="38"/>
      <c r="B1730" s="38"/>
      <c r="C1730" s="38"/>
      <c r="D1730" s="38"/>
      <c r="E1730" s="38"/>
      <c r="F1730" s="38"/>
    </row>
    <row r="1731" spans="1:6" x14ac:dyDescent="0.25">
      <c r="A1731" s="38"/>
      <c r="B1731" s="38"/>
      <c r="C1731" s="38"/>
      <c r="D1731" s="38"/>
      <c r="E1731" s="38"/>
      <c r="F1731" s="38"/>
    </row>
    <row r="1732" spans="1:6" x14ac:dyDescent="0.25">
      <c r="A1732" s="38"/>
      <c r="B1732" s="38"/>
      <c r="C1732" s="38"/>
      <c r="D1732" s="38"/>
      <c r="E1732" s="38"/>
      <c r="F1732" s="38"/>
    </row>
    <row r="1733" spans="1:6" x14ac:dyDescent="0.25">
      <c r="A1733" s="38"/>
      <c r="B1733" s="38"/>
      <c r="C1733" s="38"/>
      <c r="D1733" s="38"/>
      <c r="E1733" s="38"/>
      <c r="F1733" s="38"/>
    </row>
    <row r="1734" spans="1:6" x14ac:dyDescent="0.25">
      <c r="A1734" s="38"/>
      <c r="B1734" s="38"/>
      <c r="C1734" s="38"/>
      <c r="D1734" s="38"/>
      <c r="E1734" s="38"/>
      <c r="F1734" s="38"/>
    </row>
    <row r="1735" spans="1:6" x14ac:dyDescent="0.25">
      <c r="A1735" s="38"/>
      <c r="B1735" s="38"/>
      <c r="C1735" s="38"/>
      <c r="D1735" s="38"/>
      <c r="E1735" s="38"/>
      <c r="F1735" s="38"/>
    </row>
    <row r="1736" spans="1:6" x14ac:dyDescent="0.25">
      <c r="A1736" s="38"/>
      <c r="B1736" s="38"/>
      <c r="C1736" s="38"/>
      <c r="D1736" s="38"/>
      <c r="E1736" s="38"/>
      <c r="F1736" s="38"/>
    </row>
    <row r="1737" spans="1:6" x14ac:dyDescent="0.25">
      <c r="A1737" s="38"/>
      <c r="B1737" s="38"/>
      <c r="C1737" s="38"/>
      <c r="D1737" s="38"/>
      <c r="E1737" s="38"/>
      <c r="F1737" s="38"/>
    </row>
    <row r="1738" spans="1:6" x14ac:dyDescent="0.25">
      <c r="A1738" s="38"/>
      <c r="B1738" s="38"/>
      <c r="C1738" s="38"/>
      <c r="D1738" s="38"/>
      <c r="E1738" s="38"/>
      <c r="F1738" s="38"/>
    </row>
    <row r="1739" spans="1:6" x14ac:dyDescent="0.25">
      <c r="A1739" s="38"/>
      <c r="B1739" s="38"/>
      <c r="C1739" s="38"/>
      <c r="D1739" s="38"/>
      <c r="E1739" s="38"/>
      <c r="F1739" s="38"/>
    </row>
    <row r="1740" spans="1:6" x14ac:dyDescent="0.25">
      <c r="A1740" s="38"/>
      <c r="B1740" s="38"/>
      <c r="C1740" s="38"/>
      <c r="D1740" s="38"/>
      <c r="E1740" s="38"/>
      <c r="F1740" s="38"/>
    </row>
    <row r="1741" spans="1:6" x14ac:dyDescent="0.25">
      <c r="A1741" s="38"/>
      <c r="B1741" s="38"/>
      <c r="C1741" s="38"/>
      <c r="D1741" s="38"/>
      <c r="E1741" s="38"/>
      <c r="F1741" s="38"/>
    </row>
    <row r="1742" spans="1:6" x14ac:dyDescent="0.25">
      <c r="A1742" s="38"/>
      <c r="B1742" s="38"/>
      <c r="C1742" s="38"/>
      <c r="D1742" s="38"/>
      <c r="E1742" s="38"/>
      <c r="F1742" s="38"/>
    </row>
    <row r="1743" spans="1:6" x14ac:dyDescent="0.25">
      <c r="A1743" s="38"/>
      <c r="B1743" s="38"/>
      <c r="C1743" s="38"/>
      <c r="D1743" s="38"/>
      <c r="E1743" s="38"/>
      <c r="F1743" s="38"/>
    </row>
    <row r="1744" spans="1:6" x14ac:dyDescent="0.25">
      <c r="A1744" s="38"/>
      <c r="B1744" s="38"/>
      <c r="C1744" s="38"/>
      <c r="D1744" s="38"/>
      <c r="E1744" s="38"/>
      <c r="F1744" s="38"/>
    </row>
    <row r="1745" spans="1:6" x14ac:dyDescent="0.25">
      <c r="A1745" s="38"/>
      <c r="B1745" s="38"/>
      <c r="C1745" s="38"/>
      <c r="D1745" s="38"/>
      <c r="E1745" s="38"/>
      <c r="F1745" s="38"/>
    </row>
    <row r="1746" spans="1:6" x14ac:dyDescent="0.25">
      <c r="A1746" s="38"/>
      <c r="B1746" s="38"/>
      <c r="C1746" s="38"/>
      <c r="D1746" s="38"/>
      <c r="E1746" s="38"/>
      <c r="F1746" s="38"/>
    </row>
    <row r="1747" spans="1:6" x14ac:dyDescent="0.25">
      <c r="A1747" s="38"/>
      <c r="B1747" s="38"/>
      <c r="C1747" s="38"/>
      <c r="D1747" s="38"/>
      <c r="E1747" s="38"/>
      <c r="F1747" s="38"/>
    </row>
    <row r="1748" spans="1:6" x14ac:dyDescent="0.25">
      <c r="A1748" s="38"/>
      <c r="B1748" s="38"/>
      <c r="C1748" s="38"/>
      <c r="D1748" s="38"/>
      <c r="E1748" s="38"/>
      <c r="F1748" s="38"/>
    </row>
    <row r="1749" spans="1:6" x14ac:dyDescent="0.25">
      <c r="A1749" s="38"/>
      <c r="B1749" s="38"/>
      <c r="C1749" s="38"/>
      <c r="D1749" s="38"/>
      <c r="E1749" s="38"/>
      <c r="F1749" s="38"/>
    </row>
    <row r="1750" spans="1:6" x14ac:dyDescent="0.25">
      <c r="A1750" s="38"/>
      <c r="B1750" s="38"/>
      <c r="C1750" s="38"/>
      <c r="D1750" s="38"/>
      <c r="E1750" s="38"/>
      <c r="F1750" s="38"/>
    </row>
    <row r="1751" spans="1:6" x14ac:dyDescent="0.25">
      <c r="A1751" s="38"/>
      <c r="B1751" s="38"/>
      <c r="C1751" s="38"/>
      <c r="D1751" s="38"/>
      <c r="E1751" s="38"/>
      <c r="F1751" s="38"/>
    </row>
    <row r="1752" spans="1:6" x14ac:dyDescent="0.25">
      <c r="A1752" s="38"/>
      <c r="B1752" s="38"/>
      <c r="C1752" s="38"/>
      <c r="D1752" s="38"/>
      <c r="E1752" s="38"/>
      <c r="F1752" s="38"/>
    </row>
    <row r="1753" spans="1:6" x14ac:dyDescent="0.25">
      <c r="A1753" s="38"/>
      <c r="B1753" s="38"/>
      <c r="C1753" s="38"/>
      <c r="D1753" s="38"/>
      <c r="E1753" s="38"/>
      <c r="F1753" s="38"/>
    </row>
    <row r="1754" spans="1:6" x14ac:dyDescent="0.25">
      <c r="A1754" s="38"/>
      <c r="B1754" s="38"/>
      <c r="C1754" s="38"/>
      <c r="D1754" s="38"/>
      <c r="E1754" s="38"/>
      <c r="F1754" s="38"/>
    </row>
    <row r="1755" spans="1:6" x14ac:dyDescent="0.25">
      <c r="A1755" s="38"/>
      <c r="B1755" s="38"/>
      <c r="C1755" s="38"/>
      <c r="D1755" s="38"/>
      <c r="E1755" s="38"/>
      <c r="F1755" s="38"/>
    </row>
    <row r="1756" spans="1:6" x14ac:dyDescent="0.25">
      <c r="A1756" s="38"/>
      <c r="B1756" s="38"/>
      <c r="C1756" s="38"/>
      <c r="D1756" s="38"/>
      <c r="E1756" s="38"/>
      <c r="F1756" s="38"/>
    </row>
    <row r="1757" spans="1:6" x14ac:dyDescent="0.25">
      <c r="A1757" s="38"/>
      <c r="B1757" s="38"/>
      <c r="C1757" s="38"/>
      <c r="D1757" s="38"/>
      <c r="E1757" s="38"/>
      <c r="F1757" s="38"/>
    </row>
    <row r="1758" spans="1:6" x14ac:dyDescent="0.25">
      <c r="A1758" s="38"/>
      <c r="B1758" s="38"/>
      <c r="C1758" s="38"/>
      <c r="D1758" s="38"/>
      <c r="E1758" s="38"/>
      <c r="F1758" s="38"/>
    </row>
    <row r="1759" spans="1:6" x14ac:dyDescent="0.25">
      <c r="A1759" s="38"/>
      <c r="B1759" s="38"/>
      <c r="C1759" s="38"/>
      <c r="D1759" s="38"/>
      <c r="E1759" s="38"/>
      <c r="F1759" s="38"/>
    </row>
    <row r="1760" spans="1:6" x14ac:dyDescent="0.25">
      <c r="A1760" s="38"/>
      <c r="B1760" s="38"/>
      <c r="C1760" s="38"/>
      <c r="D1760" s="38"/>
      <c r="E1760" s="38"/>
      <c r="F1760" s="38"/>
    </row>
    <row r="1761" spans="1:6" x14ac:dyDescent="0.25">
      <c r="A1761" s="38"/>
      <c r="B1761" s="38"/>
      <c r="C1761" s="38"/>
      <c r="D1761" s="38"/>
      <c r="E1761" s="38"/>
      <c r="F1761" s="38"/>
    </row>
    <row r="1762" spans="1:6" x14ac:dyDescent="0.25">
      <c r="A1762" s="38"/>
      <c r="B1762" s="38"/>
      <c r="C1762" s="38"/>
      <c r="D1762" s="38"/>
      <c r="E1762" s="38"/>
      <c r="F1762" s="38"/>
    </row>
    <row r="1763" spans="1:6" x14ac:dyDescent="0.25">
      <c r="A1763" s="38"/>
      <c r="B1763" s="38"/>
      <c r="C1763" s="38"/>
      <c r="D1763" s="38"/>
      <c r="E1763" s="38"/>
      <c r="F1763" s="38"/>
    </row>
    <row r="1764" spans="1:6" x14ac:dyDescent="0.25">
      <c r="A1764" s="38"/>
      <c r="B1764" s="38"/>
      <c r="C1764" s="38"/>
      <c r="D1764" s="38"/>
      <c r="E1764" s="38"/>
      <c r="F1764" s="38"/>
    </row>
    <row r="1765" spans="1:6" x14ac:dyDescent="0.25">
      <c r="A1765" s="38"/>
      <c r="B1765" s="38"/>
      <c r="C1765" s="38"/>
      <c r="D1765" s="38"/>
      <c r="E1765" s="38"/>
      <c r="F1765" s="38"/>
    </row>
    <row r="1766" spans="1:6" x14ac:dyDescent="0.25">
      <c r="A1766" s="38"/>
      <c r="B1766" s="38"/>
      <c r="C1766" s="38"/>
      <c r="D1766" s="38"/>
      <c r="E1766" s="38"/>
      <c r="F1766" s="38"/>
    </row>
    <row r="1767" spans="1:6" x14ac:dyDescent="0.25">
      <c r="A1767" s="38"/>
      <c r="B1767" s="38"/>
      <c r="C1767" s="38"/>
      <c r="D1767" s="38"/>
      <c r="E1767" s="38"/>
      <c r="F1767" s="38"/>
    </row>
    <row r="1768" spans="1:6" x14ac:dyDescent="0.25">
      <c r="A1768" s="38"/>
      <c r="B1768" s="38"/>
      <c r="C1768" s="38"/>
      <c r="D1768" s="38"/>
      <c r="E1768" s="38"/>
      <c r="F1768" s="38"/>
    </row>
    <row r="1769" spans="1:6" x14ac:dyDescent="0.25">
      <c r="A1769" s="38"/>
      <c r="B1769" s="38"/>
      <c r="C1769" s="38"/>
      <c r="D1769" s="38"/>
      <c r="E1769" s="38"/>
      <c r="F1769" s="38"/>
    </row>
    <row r="1770" spans="1:6" x14ac:dyDescent="0.25">
      <c r="A1770" s="38"/>
      <c r="B1770" s="38"/>
      <c r="C1770" s="38"/>
      <c r="D1770" s="38"/>
      <c r="E1770" s="38"/>
      <c r="F1770" s="38"/>
    </row>
    <row r="1771" spans="1:6" x14ac:dyDescent="0.25">
      <c r="A1771" s="38"/>
      <c r="B1771" s="38"/>
      <c r="C1771" s="38"/>
      <c r="D1771" s="38"/>
      <c r="E1771" s="38"/>
      <c r="F1771" s="38"/>
    </row>
    <row r="1772" spans="1:6" x14ac:dyDescent="0.25">
      <c r="A1772" s="38"/>
      <c r="B1772" s="38"/>
      <c r="C1772" s="38"/>
      <c r="D1772" s="38"/>
      <c r="E1772" s="38"/>
      <c r="F1772" s="38"/>
    </row>
    <row r="1773" spans="1:6" x14ac:dyDescent="0.25">
      <c r="A1773" s="38"/>
      <c r="B1773" s="38"/>
      <c r="C1773" s="38"/>
      <c r="D1773" s="38"/>
      <c r="E1773" s="38"/>
      <c r="F1773" s="38"/>
    </row>
    <row r="1774" spans="1:6" x14ac:dyDescent="0.25">
      <c r="A1774" s="38"/>
      <c r="B1774" s="38"/>
      <c r="C1774" s="38"/>
      <c r="D1774" s="38"/>
      <c r="E1774" s="38"/>
      <c r="F1774" s="38"/>
    </row>
    <row r="1775" spans="1:6" x14ac:dyDescent="0.25">
      <c r="A1775" s="38"/>
      <c r="B1775" s="38"/>
      <c r="C1775" s="38"/>
      <c r="D1775" s="38"/>
      <c r="E1775" s="38"/>
      <c r="F1775" s="38"/>
    </row>
    <row r="1776" spans="1:6" x14ac:dyDescent="0.25">
      <c r="A1776" s="38"/>
      <c r="B1776" s="38"/>
      <c r="C1776" s="38"/>
      <c r="D1776" s="38"/>
      <c r="E1776" s="38"/>
      <c r="F1776" s="38"/>
    </row>
    <row r="1777" spans="1:6" x14ac:dyDescent="0.25">
      <c r="A1777" s="38"/>
      <c r="B1777" s="38"/>
      <c r="C1777" s="38"/>
      <c r="D1777" s="38"/>
      <c r="E1777" s="38"/>
      <c r="F1777" s="38"/>
    </row>
    <row r="1778" spans="1:6" x14ac:dyDescent="0.25">
      <c r="A1778" s="38"/>
      <c r="B1778" s="38"/>
      <c r="C1778" s="38"/>
      <c r="D1778" s="38"/>
      <c r="E1778" s="38"/>
      <c r="F1778" s="38"/>
    </row>
    <row r="1779" spans="1:6" x14ac:dyDescent="0.25">
      <c r="A1779" s="38"/>
      <c r="B1779" s="38"/>
      <c r="C1779" s="38"/>
      <c r="D1779" s="38"/>
      <c r="E1779" s="38"/>
      <c r="F1779" s="38"/>
    </row>
    <row r="1780" spans="1:6" x14ac:dyDescent="0.25">
      <c r="A1780" s="38"/>
      <c r="B1780" s="38"/>
      <c r="C1780" s="38"/>
      <c r="D1780" s="38"/>
      <c r="E1780" s="38"/>
      <c r="F1780" s="38"/>
    </row>
    <row r="1781" spans="1:6" x14ac:dyDescent="0.25">
      <c r="A1781" s="38"/>
      <c r="B1781" s="38"/>
      <c r="C1781" s="38"/>
      <c r="D1781" s="38"/>
      <c r="E1781" s="38"/>
      <c r="F1781" s="38"/>
    </row>
    <row r="1782" spans="1:6" x14ac:dyDescent="0.25">
      <c r="A1782" s="38"/>
      <c r="B1782" s="38"/>
      <c r="C1782" s="38"/>
      <c r="D1782" s="38"/>
      <c r="E1782" s="38"/>
      <c r="F1782" s="38"/>
    </row>
    <row r="1783" spans="1:6" x14ac:dyDescent="0.25">
      <c r="A1783" s="38"/>
      <c r="B1783" s="38"/>
      <c r="C1783" s="38"/>
      <c r="D1783" s="38"/>
      <c r="E1783" s="38"/>
      <c r="F1783" s="38"/>
    </row>
    <row r="1784" spans="1:6" x14ac:dyDescent="0.25">
      <c r="A1784" s="38"/>
      <c r="B1784" s="38"/>
      <c r="C1784" s="38"/>
      <c r="D1784" s="38"/>
      <c r="E1784" s="38"/>
      <c r="F1784" s="38"/>
    </row>
    <row r="1785" spans="1:6" x14ac:dyDescent="0.25">
      <c r="A1785" s="38"/>
      <c r="B1785" s="38"/>
      <c r="C1785" s="38"/>
      <c r="D1785" s="38"/>
      <c r="E1785" s="38"/>
      <c r="F1785" s="38"/>
    </row>
    <row r="1786" spans="1:6" x14ac:dyDescent="0.25">
      <c r="A1786" s="38"/>
      <c r="B1786" s="38"/>
      <c r="C1786" s="38"/>
      <c r="D1786" s="38"/>
      <c r="E1786" s="38"/>
      <c r="F1786" s="38"/>
    </row>
    <row r="1787" spans="1:6" x14ac:dyDescent="0.25">
      <c r="A1787" s="38"/>
      <c r="B1787" s="38"/>
      <c r="C1787" s="38"/>
      <c r="D1787" s="38"/>
      <c r="E1787" s="38"/>
      <c r="F1787" s="38"/>
    </row>
    <row r="1788" spans="1:6" x14ac:dyDescent="0.25">
      <c r="A1788" s="38"/>
      <c r="B1788" s="38"/>
      <c r="C1788" s="38"/>
      <c r="D1788" s="38"/>
      <c r="E1788" s="38"/>
      <c r="F1788" s="38"/>
    </row>
    <row r="1789" spans="1:6" x14ac:dyDescent="0.25">
      <c r="A1789" s="38"/>
      <c r="B1789" s="38"/>
      <c r="C1789" s="38"/>
      <c r="D1789" s="38"/>
      <c r="E1789" s="38"/>
      <c r="F1789" s="38"/>
    </row>
    <row r="1790" spans="1:6" x14ac:dyDescent="0.25">
      <c r="A1790" s="38"/>
      <c r="B1790" s="38"/>
      <c r="C1790" s="38"/>
      <c r="D1790" s="38"/>
      <c r="E1790" s="38"/>
      <c r="F1790" s="38"/>
    </row>
    <row r="1791" spans="1:6" x14ac:dyDescent="0.25">
      <c r="A1791" s="38"/>
      <c r="B1791" s="38"/>
      <c r="C1791" s="38"/>
      <c r="D1791" s="38"/>
      <c r="E1791" s="38"/>
      <c r="F1791" s="38"/>
    </row>
    <row r="1792" spans="1:6" x14ac:dyDescent="0.25">
      <c r="A1792" s="38"/>
      <c r="B1792" s="38"/>
      <c r="C1792" s="38"/>
      <c r="D1792" s="38"/>
      <c r="E1792" s="38"/>
      <c r="F1792" s="38"/>
    </row>
    <row r="1793" spans="1:6" x14ac:dyDescent="0.25">
      <c r="A1793" s="38"/>
      <c r="B1793" s="38"/>
      <c r="C1793" s="38"/>
      <c r="D1793" s="38"/>
      <c r="E1793" s="38"/>
      <c r="F1793" s="38"/>
    </row>
    <row r="1794" spans="1:6" x14ac:dyDescent="0.25">
      <c r="A1794" s="38"/>
      <c r="B1794" s="38"/>
      <c r="C1794" s="38"/>
      <c r="D1794" s="38"/>
      <c r="E1794" s="38"/>
      <c r="F1794" s="38"/>
    </row>
    <row r="1795" spans="1:6" x14ac:dyDescent="0.25">
      <c r="A1795" s="38"/>
      <c r="B1795" s="38"/>
      <c r="C1795" s="38"/>
      <c r="D1795" s="38"/>
      <c r="E1795" s="38"/>
      <c r="F1795" s="38"/>
    </row>
    <row r="1796" spans="1:6" x14ac:dyDescent="0.25">
      <c r="A1796" s="38"/>
      <c r="B1796" s="38"/>
      <c r="C1796" s="38"/>
      <c r="D1796" s="38"/>
      <c r="E1796" s="38"/>
      <c r="F1796" s="38"/>
    </row>
    <row r="1797" spans="1:6" x14ac:dyDescent="0.25">
      <c r="A1797" s="38"/>
      <c r="B1797" s="38"/>
      <c r="C1797" s="38"/>
      <c r="D1797" s="38"/>
      <c r="E1797" s="38"/>
      <c r="F1797" s="38"/>
    </row>
    <row r="1798" spans="1:6" x14ac:dyDescent="0.25">
      <c r="A1798" s="38"/>
      <c r="B1798" s="38"/>
      <c r="C1798" s="38"/>
      <c r="D1798" s="38"/>
      <c r="E1798" s="38"/>
      <c r="F1798" s="38"/>
    </row>
    <row r="1799" spans="1:6" x14ac:dyDescent="0.25">
      <c r="A1799" s="38"/>
      <c r="B1799" s="38"/>
      <c r="C1799" s="38"/>
      <c r="D1799" s="38"/>
      <c r="E1799" s="38"/>
      <c r="F1799" s="38"/>
    </row>
    <row r="1800" spans="1:6" x14ac:dyDescent="0.25">
      <c r="A1800" s="38"/>
      <c r="B1800" s="38"/>
      <c r="C1800" s="38"/>
      <c r="D1800" s="38"/>
      <c r="E1800" s="38"/>
      <c r="F1800" s="38"/>
    </row>
    <row r="1801" spans="1:6" x14ac:dyDescent="0.25">
      <c r="A1801" s="38"/>
      <c r="B1801" s="38"/>
      <c r="C1801" s="38"/>
      <c r="D1801" s="38"/>
      <c r="E1801" s="38"/>
      <c r="F1801" s="38"/>
    </row>
    <row r="1802" spans="1:6" x14ac:dyDescent="0.25">
      <c r="A1802" s="38"/>
      <c r="B1802" s="38"/>
      <c r="C1802" s="38"/>
      <c r="D1802" s="38"/>
      <c r="E1802" s="38"/>
      <c r="F1802" s="38"/>
    </row>
    <row r="1803" spans="1:6" x14ac:dyDescent="0.25">
      <c r="A1803" s="38"/>
      <c r="B1803" s="38"/>
      <c r="C1803" s="38"/>
      <c r="D1803" s="38"/>
      <c r="E1803" s="38"/>
      <c r="F1803" s="38"/>
    </row>
    <row r="1804" spans="1:6" x14ac:dyDescent="0.25">
      <c r="A1804" s="38"/>
      <c r="B1804" s="38"/>
      <c r="C1804" s="38"/>
      <c r="D1804" s="38"/>
      <c r="E1804" s="38"/>
      <c r="F1804" s="38"/>
    </row>
    <row r="1805" spans="1:6" x14ac:dyDescent="0.25">
      <c r="A1805" s="38"/>
      <c r="B1805" s="38"/>
      <c r="C1805" s="38"/>
      <c r="D1805" s="38"/>
      <c r="E1805" s="38"/>
      <c r="F1805" s="38"/>
    </row>
    <row r="1806" spans="1:6" x14ac:dyDescent="0.25">
      <c r="A1806" s="38"/>
      <c r="B1806" s="38"/>
      <c r="C1806" s="38"/>
      <c r="D1806" s="38"/>
      <c r="E1806" s="38"/>
      <c r="F1806" s="38"/>
    </row>
    <row r="1807" spans="1:6" x14ac:dyDescent="0.25">
      <c r="A1807" s="38"/>
      <c r="B1807" s="38"/>
      <c r="C1807" s="38"/>
      <c r="D1807" s="38"/>
      <c r="E1807" s="38"/>
      <c r="F1807" s="38"/>
    </row>
    <row r="1808" spans="1:6" x14ac:dyDescent="0.25">
      <c r="A1808" s="38"/>
      <c r="B1808" s="38"/>
      <c r="C1808" s="38"/>
      <c r="D1808" s="38"/>
      <c r="E1808" s="38"/>
      <c r="F1808" s="38"/>
    </row>
    <row r="1809" spans="1:6" x14ac:dyDescent="0.25">
      <c r="A1809" s="38"/>
      <c r="B1809" s="38"/>
      <c r="C1809" s="38"/>
      <c r="D1809" s="38"/>
      <c r="E1809" s="38"/>
      <c r="F1809" s="38"/>
    </row>
    <row r="1810" spans="1:6" x14ac:dyDescent="0.25">
      <c r="A1810" s="38"/>
      <c r="B1810" s="38"/>
      <c r="C1810" s="38"/>
      <c r="D1810" s="38"/>
      <c r="E1810" s="38"/>
      <c r="F1810" s="38"/>
    </row>
    <row r="1811" spans="1:6" x14ac:dyDescent="0.25">
      <c r="A1811" s="38"/>
      <c r="B1811" s="38"/>
      <c r="C1811" s="38"/>
      <c r="D1811" s="38"/>
      <c r="E1811" s="38"/>
      <c r="F1811" s="38"/>
    </row>
    <row r="1812" spans="1:6" x14ac:dyDescent="0.25">
      <c r="A1812" s="38"/>
      <c r="B1812" s="38"/>
      <c r="C1812" s="38"/>
      <c r="D1812" s="38"/>
      <c r="E1812" s="38"/>
      <c r="F1812" s="38"/>
    </row>
    <row r="1813" spans="1:6" x14ac:dyDescent="0.25">
      <c r="A1813" s="38"/>
      <c r="B1813" s="38"/>
      <c r="C1813" s="38"/>
      <c r="D1813" s="38"/>
      <c r="E1813" s="38"/>
      <c r="F1813" s="38"/>
    </row>
    <row r="1814" spans="1:6" x14ac:dyDescent="0.25">
      <c r="A1814" s="38"/>
      <c r="B1814" s="38"/>
      <c r="C1814" s="38"/>
      <c r="D1814" s="38"/>
      <c r="E1814" s="38"/>
      <c r="F1814" s="38"/>
    </row>
    <row r="1815" spans="1:6" x14ac:dyDescent="0.25">
      <c r="A1815" s="38"/>
      <c r="B1815" s="38"/>
      <c r="C1815" s="38"/>
      <c r="D1815" s="38"/>
      <c r="E1815" s="38"/>
      <c r="F1815" s="38"/>
    </row>
    <row r="1816" spans="1:6" x14ac:dyDescent="0.25">
      <c r="A1816" s="38"/>
      <c r="B1816" s="38"/>
      <c r="C1816" s="38"/>
      <c r="D1816" s="38"/>
      <c r="E1816" s="38"/>
      <c r="F1816" s="38"/>
    </row>
    <row r="1817" spans="1:6" x14ac:dyDescent="0.25">
      <c r="A1817" s="38"/>
      <c r="B1817" s="38"/>
      <c r="C1817" s="38"/>
      <c r="D1817" s="38"/>
      <c r="E1817" s="38"/>
      <c r="F1817" s="38"/>
    </row>
    <row r="1818" spans="1:6" x14ac:dyDescent="0.25">
      <c r="A1818" s="38"/>
      <c r="B1818" s="38"/>
      <c r="C1818" s="38"/>
      <c r="D1818" s="38"/>
      <c r="E1818" s="38"/>
      <c r="F1818" s="38"/>
    </row>
    <row r="1819" spans="1:6" x14ac:dyDescent="0.25">
      <c r="A1819" s="38"/>
      <c r="B1819" s="38"/>
      <c r="C1819" s="38"/>
      <c r="D1819" s="38"/>
      <c r="E1819" s="38"/>
      <c r="F1819" s="38"/>
    </row>
    <row r="1820" spans="1:6" x14ac:dyDescent="0.25">
      <c r="A1820" s="38"/>
      <c r="B1820" s="38"/>
      <c r="C1820" s="38"/>
      <c r="D1820" s="38"/>
      <c r="E1820" s="38"/>
      <c r="F1820" s="38"/>
    </row>
    <row r="1821" spans="1:6" x14ac:dyDescent="0.25">
      <c r="A1821" s="38"/>
      <c r="B1821" s="38"/>
      <c r="C1821" s="38"/>
      <c r="D1821" s="38"/>
      <c r="E1821" s="38"/>
      <c r="F1821" s="38"/>
    </row>
    <row r="1822" spans="1:6" x14ac:dyDescent="0.25">
      <c r="A1822" s="38"/>
      <c r="B1822" s="38"/>
      <c r="C1822" s="38"/>
      <c r="D1822" s="38"/>
      <c r="E1822" s="38"/>
      <c r="F1822" s="38"/>
    </row>
    <row r="1823" spans="1:6" x14ac:dyDescent="0.25">
      <c r="A1823" s="38"/>
      <c r="B1823" s="38"/>
      <c r="C1823" s="38"/>
      <c r="D1823" s="38"/>
      <c r="E1823" s="38"/>
      <c r="F1823" s="38"/>
    </row>
    <row r="1824" spans="1:6" x14ac:dyDescent="0.25">
      <c r="A1824" s="38"/>
      <c r="B1824" s="38"/>
      <c r="C1824" s="38"/>
      <c r="D1824" s="38"/>
      <c r="E1824" s="38"/>
      <c r="F1824" s="38"/>
    </row>
    <row r="1825" spans="1:6" x14ac:dyDescent="0.25">
      <c r="A1825" s="38"/>
      <c r="B1825" s="38"/>
      <c r="C1825" s="38"/>
      <c r="D1825" s="38"/>
      <c r="E1825" s="38"/>
      <c r="F1825" s="38"/>
    </row>
    <row r="1826" spans="1:6" x14ac:dyDescent="0.25">
      <c r="A1826" s="38"/>
      <c r="B1826" s="38"/>
      <c r="C1826" s="38"/>
      <c r="D1826" s="38"/>
      <c r="E1826" s="38"/>
      <c r="F1826" s="38"/>
    </row>
    <row r="1827" spans="1:6" x14ac:dyDescent="0.25">
      <c r="A1827" s="38"/>
      <c r="B1827" s="38"/>
      <c r="C1827" s="38"/>
      <c r="D1827" s="38"/>
      <c r="E1827" s="38"/>
      <c r="F1827" s="38"/>
    </row>
    <row r="1828" spans="1:6" x14ac:dyDescent="0.25">
      <c r="A1828" s="38"/>
      <c r="B1828" s="38"/>
      <c r="C1828" s="38"/>
      <c r="D1828" s="38"/>
      <c r="E1828" s="38"/>
      <c r="F1828" s="38"/>
    </row>
    <row r="1829" spans="1:6" x14ac:dyDescent="0.25">
      <c r="A1829" s="38"/>
      <c r="B1829" s="38"/>
      <c r="C1829" s="38"/>
      <c r="D1829" s="38"/>
      <c r="E1829" s="38"/>
      <c r="F1829" s="38"/>
    </row>
    <row r="1830" spans="1:6" x14ac:dyDescent="0.25">
      <c r="A1830" s="38"/>
      <c r="B1830" s="38"/>
      <c r="C1830" s="38"/>
      <c r="D1830" s="38"/>
      <c r="E1830" s="38"/>
      <c r="F1830" s="38"/>
    </row>
    <row r="1831" spans="1:6" x14ac:dyDescent="0.25">
      <c r="A1831" s="38"/>
      <c r="B1831" s="38"/>
      <c r="C1831" s="38"/>
      <c r="D1831" s="38"/>
      <c r="E1831" s="38"/>
      <c r="F1831" s="38"/>
    </row>
    <row r="1832" spans="1:6" x14ac:dyDescent="0.25">
      <c r="A1832" s="38"/>
      <c r="B1832" s="38"/>
      <c r="C1832" s="38"/>
      <c r="D1832" s="38"/>
      <c r="E1832" s="38"/>
      <c r="F1832" s="38"/>
    </row>
    <row r="1833" spans="1:6" x14ac:dyDescent="0.25">
      <c r="A1833" s="38"/>
      <c r="B1833" s="38"/>
      <c r="C1833" s="38"/>
      <c r="D1833" s="38"/>
      <c r="E1833" s="38"/>
      <c r="F1833" s="38"/>
    </row>
    <row r="1834" spans="1:6" x14ac:dyDescent="0.25">
      <c r="A1834" s="38"/>
      <c r="B1834" s="38"/>
      <c r="C1834" s="38"/>
      <c r="D1834" s="38"/>
      <c r="E1834" s="38"/>
      <c r="F1834" s="38"/>
    </row>
    <row r="1835" spans="1:6" x14ac:dyDescent="0.25">
      <c r="A1835" s="38"/>
      <c r="B1835" s="38"/>
      <c r="C1835" s="38"/>
      <c r="D1835" s="38"/>
      <c r="E1835" s="38"/>
      <c r="F1835" s="38"/>
    </row>
    <row r="1836" spans="1:6" x14ac:dyDescent="0.25">
      <c r="A1836" s="38"/>
      <c r="B1836" s="38"/>
      <c r="C1836" s="38"/>
      <c r="D1836" s="38"/>
      <c r="E1836" s="38"/>
      <c r="F1836" s="38"/>
    </row>
    <row r="1837" spans="1:6" x14ac:dyDescent="0.25">
      <c r="A1837" s="38"/>
      <c r="B1837" s="38"/>
      <c r="C1837" s="38"/>
      <c r="D1837" s="38"/>
      <c r="E1837" s="38"/>
      <c r="F1837" s="38"/>
    </row>
    <row r="1838" spans="1:6" x14ac:dyDescent="0.25">
      <c r="A1838" s="38"/>
      <c r="B1838" s="38"/>
      <c r="C1838" s="38"/>
      <c r="D1838" s="38"/>
      <c r="E1838" s="38"/>
      <c r="F1838" s="38"/>
    </row>
    <row r="1839" spans="1:6" x14ac:dyDescent="0.25">
      <c r="A1839" s="38"/>
      <c r="B1839" s="38"/>
      <c r="C1839" s="38"/>
      <c r="D1839" s="38"/>
      <c r="E1839" s="38"/>
      <c r="F1839" s="38"/>
    </row>
    <row r="1840" spans="1:6" x14ac:dyDescent="0.25">
      <c r="A1840" s="38"/>
      <c r="B1840" s="38"/>
      <c r="C1840" s="38"/>
      <c r="D1840" s="38"/>
      <c r="E1840" s="38"/>
      <c r="F1840" s="38"/>
    </row>
    <row r="1841" spans="1:6" x14ac:dyDescent="0.25">
      <c r="A1841" s="38"/>
      <c r="B1841" s="38"/>
      <c r="C1841" s="38"/>
      <c r="D1841" s="38"/>
      <c r="E1841" s="38"/>
      <c r="F1841" s="38"/>
    </row>
    <row r="1842" spans="1:6" x14ac:dyDescent="0.25">
      <c r="A1842" s="38"/>
      <c r="B1842" s="38"/>
      <c r="C1842" s="38"/>
      <c r="D1842" s="38"/>
      <c r="E1842" s="38"/>
      <c r="F1842" s="38"/>
    </row>
    <row r="1843" spans="1:6" x14ac:dyDescent="0.25">
      <c r="A1843" s="38"/>
      <c r="B1843" s="38"/>
      <c r="C1843" s="38"/>
      <c r="D1843" s="38"/>
      <c r="E1843" s="38"/>
      <c r="F1843" s="38"/>
    </row>
    <row r="1844" spans="1:6" x14ac:dyDescent="0.25">
      <c r="A1844" s="38"/>
      <c r="B1844" s="38"/>
      <c r="C1844" s="38"/>
      <c r="D1844" s="38"/>
      <c r="E1844" s="38"/>
      <c r="F1844" s="38"/>
    </row>
    <row r="1845" spans="1:6" x14ac:dyDescent="0.25">
      <c r="A1845" s="38"/>
      <c r="B1845" s="38"/>
      <c r="C1845" s="38"/>
      <c r="D1845" s="38"/>
      <c r="E1845" s="38"/>
      <c r="F1845" s="38"/>
    </row>
    <row r="1846" spans="1:6" x14ac:dyDescent="0.25">
      <c r="A1846" s="38"/>
      <c r="B1846" s="38"/>
      <c r="C1846" s="38"/>
      <c r="D1846" s="38"/>
      <c r="E1846" s="38"/>
      <c r="F1846" s="38"/>
    </row>
    <row r="1847" spans="1:6" x14ac:dyDescent="0.25">
      <c r="A1847" s="38"/>
      <c r="B1847" s="38"/>
      <c r="C1847" s="38"/>
      <c r="D1847" s="38"/>
      <c r="E1847" s="38"/>
      <c r="F1847" s="38"/>
    </row>
    <row r="1848" spans="1:6" x14ac:dyDescent="0.25">
      <c r="A1848" s="38"/>
      <c r="B1848" s="38"/>
      <c r="C1848" s="38"/>
      <c r="D1848" s="38"/>
      <c r="E1848" s="38"/>
      <c r="F1848" s="38"/>
    </row>
    <row r="1849" spans="1:6" x14ac:dyDescent="0.25">
      <c r="A1849" s="38"/>
      <c r="B1849" s="38"/>
      <c r="C1849" s="38"/>
      <c r="D1849" s="38"/>
      <c r="E1849" s="38"/>
      <c r="F1849" s="38"/>
    </row>
    <row r="1850" spans="1:6" x14ac:dyDescent="0.25">
      <c r="A1850" s="38"/>
      <c r="B1850" s="38"/>
      <c r="C1850" s="38"/>
      <c r="D1850" s="38"/>
      <c r="E1850" s="38"/>
      <c r="F1850" s="38"/>
    </row>
    <row r="1851" spans="1:6" x14ac:dyDescent="0.25">
      <c r="A1851" s="38"/>
      <c r="B1851" s="38"/>
      <c r="C1851" s="38"/>
      <c r="D1851" s="38"/>
      <c r="E1851" s="38"/>
      <c r="F1851" s="38"/>
    </row>
    <row r="1852" spans="1:6" x14ac:dyDescent="0.25">
      <c r="A1852" s="38"/>
      <c r="B1852" s="38"/>
      <c r="C1852" s="38"/>
      <c r="D1852" s="38"/>
      <c r="E1852" s="38"/>
      <c r="F1852" s="38"/>
    </row>
    <row r="1853" spans="1:6" x14ac:dyDescent="0.25">
      <c r="A1853" s="38"/>
      <c r="B1853" s="38"/>
      <c r="C1853" s="38"/>
      <c r="D1853" s="38"/>
      <c r="E1853" s="38"/>
      <c r="F1853" s="38"/>
    </row>
    <row r="1854" spans="1:6" x14ac:dyDescent="0.25">
      <c r="A1854" s="38"/>
      <c r="B1854" s="38"/>
      <c r="C1854" s="38"/>
      <c r="D1854" s="38"/>
      <c r="E1854" s="38"/>
      <c r="F1854" s="38"/>
    </row>
    <row r="1855" spans="1:6" x14ac:dyDescent="0.25">
      <c r="A1855" s="38"/>
      <c r="B1855" s="38"/>
      <c r="C1855" s="38"/>
      <c r="D1855" s="38"/>
      <c r="E1855" s="38"/>
      <c r="F1855" s="38"/>
    </row>
    <row r="1856" spans="1:6" x14ac:dyDescent="0.25">
      <c r="A1856" s="38"/>
      <c r="B1856" s="38"/>
      <c r="C1856" s="38"/>
      <c r="D1856" s="38"/>
      <c r="E1856" s="38"/>
      <c r="F1856" s="38"/>
    </row>
    <row r="1857" spans="1:6" x14ac:dyDescent="0.25">
      <c r="A1857" s="38"/>
      <c r="B1857" s="38"/>
      <c r="C1857" s="38"/>
      <c r="D1857" s="38"/>
      <c r="E1857" s="38"/>
      <c r="F1857" s="38"/>
    </row>
    <row r="1858" spans="1:6" x14ac:dyDescent="0.25">
      <c r="A1858" s="38"/>
      <c r="B1858" s="38"/>
      <c r="C1858" s="38"/>
      <c r="D1858" s="38"/>
      <c r="E1858" s="38"/>
      <c r="F1858" s="38"/>
    </row>
    <row r="1859" spans="1:6" x14ac:dyDescent="0.25">
      <c r="A1859" s="38"/>
      <c r="B1859" s="38"/>
      <c r="C1859" s="38"/>
      <c r="D1859" s="38"/>
      <c r="E1859" s="38"/>
      <c r="F1859" s="38"/>
    </row>
    <row r="1860" spans="1:6" x14ac:dyDescent="0.25">
      <c r="A1860" s="38"/>
      <c r="B1860" s="38"/>
      <c r="C1860" s="38"/>
      <c r="D1860" s="38"/>
      <c r="E1860" s="38"/>
      <c r="F1860" s="38"/>
    </row>
    <row r="1861" spans="1:6" x14ac:dyDescent="0.25">
      <c r="A1861" s="38"/>
      <c r="B1861" s="38"/>
      <c r="C1861" s="38"/>
      <c r="D1861" s="38"/>
      <c r="E1861" s="38"/>
      <c r="F1861" s="38"/>
    </row>
    <row r="1862" spans="1:6" x14ac:dyDescent="0.25">
      <c r="A1862" s="38"/>
      <c r="B1862" s="38"/>
      <c r="C1862" s="38"/>
      <c r="D1862" s="38"/>
      <c r="E1862" s="38"/>
      <c r="F1862" s="38"/>
    </row>
    <row r="1863" spans="1:6" x14ac:dyDescent="0.25">
      <c r="A1863" s="38"/>
      <c r="B1863" s="38"/>
      <c r="C1863" s="38"/>
      <c r="D1863" s="38"/>
      <c r="E1863" s="38"/>
      <c r="F1863" s="38"/>
    </row>
    <row r="1864" spans="1:6" x14ac:dyDescent="0.25">
      <c r="A1864" s="38"/>
      <c r="B1864" s="38"/>
      <c r="C1864" s="38"/>
      <c r="D1864" s="38"/>
      <c r="E1864" s="38"/>
      <c r="F1864" s="38"/>
    </row>
    <row r="1865" spans="1:6" x14ac:dyDescent="0.25">
      <c r="A1865" s="38"/>
      <c r="B1865" s="38"/>
      <c r="C1865" s="38"/>
      <c r="D1865" s="38"/>
      <c r="E1865" s="38"/>
      <c r="F1865" s="38"/>
    </row>
    <row r="1866" spans="1:6" x14ac:dyDescent="0.25">
      <c r="A1866" s="38"/>
      <c r="B1866" s="38"/>
      <c r="C1866" s="38"/>
      <c r="D1866" s="38"/>
      <c r="E1866" s="38"/>
      <c r="F1866" s="38"/>
    </row>
    <row r="1867" spans="1:6" x14ac:dyDescent="0.25">
      <c r="A1867" s="38"/>
      <c r="B1867" s="38"/>
      <c r="C1867" s="38"/>
      <c r="D1867" s="38"/>
      <c r="E1867" s="38"/>
      <c r="F1867" s="38"/>
    </row>
    <row r="1868" spans="1:6" x14ac:dyDescent="0.25">
      <c r="A1868" s="38"/>
      <c r="B1868" s="38"/>
      <c r="C1868" s="38"/>
      <c r="D1868" s="38"/>
      <c r="E1868" s="38"/>
      <c r="F1868" s="38"/>
    </row>
    <row r="1869" spans="1:6" x14ac:dyDescent="0.25">
      <c r="A1869" s="38"/>
      <c r="B1869" s="38"/>
      <c r="C1869" s="38"/>
      <c r="D1869" s="38"/>
      <c r="E1869" s="38"/>
      <c r="F1869" s="38"/>
    </row>
    <row r="1870" spans="1:6" x14ac:dyDescent="0.25">
      <c r="A1870" s="38"/>
      <c r="B1870" s="38"/>
      <c r="C1870" s="38"/>
      <c r="D1870" s="38"/>
      <c r="E1870" s="38"/>
      <c r="F1870" s="38"/>
    </row>
    <row r="1871" spans="1:6" x14ac:dyDescent="0.25">
      <c r="A1871" s="38"/>
      <c r="B1871" s="38"/>
      <c r="C1871" s="38"/>
      <c r="D1871" s="38"/>
      <c r="E1871" s="38"/>
      <c r="F1871" s="38"/>
    </row>
    <row r="1872" spans="1:6" x14ac:dyDescent="0.25">
      <c r="A1872" s="38"/>
      <c r="B1872" s="38"/>
      <c r="C1872" s="38"/>
      <c r="D1872" s="38"/>
      <c r="E1872" s="38"/>
      <c r="F1872" s="38"/>
    </row>
    <row r="1873" spans="1:6" x14ac:dyDescent="0.25">
      <c r="A1873" s="38"/>
      <c r="B1873" s="38"/>
      <c r="C1873" s="38"/>
      <c r="D1873" s="38"/>
      <c r="E1873" s="38"/>
      <c r="F1873" s="38"/>
    </row>
    <row r="1874" spans="1:6" x14ac:dyDescent="0.25">
      <c r="A1874" s="38"/>
      <c r="B1874" s="38"/>
      <c r="C1874" s="38"/>
      <c r="D1874" s="38"/>
      <c r="E1874" s="38"/>
      <c r="F1874" s="38"/>
    </row>
    <row r="1875" spans="1:6" x14ac:dyDescent="0.25">
      <c r="A1875" s="38"/>
      <c r="B1875" s="38"/>
      <c r="C1875" s="38"/>
      <c r="D1875" s="38"/>
      <c r="E1875" s="38"/>
      <c r="F1875" s="38"/>
    </row>
    <row r="1876" spans="1:6" x14ac:dyDescent="0.25">
      <c r="A1876" s="38"/>
      <c r="B1876" s="38"/>
      <c r="C1876" s="38"/>
      <c r="D1876" s="38"/>
      <c r="E1876" s="38"/>
      <c r="F1876" s="38"/>
    </row>
    <row r="1877" spans="1:6" x14ac:dyDescent="0.25">
      <c r="A1877" s="38"/>
      <c r="B1877" s="38"/>
      <c r="C1877" s="38"/>
      <c r="D1877" s="38"/>
      <c r="E1877" s="38"/>
      <c r="F1877" s="38"/>
    </row>
    <row r="1878" spans="1:6" x14ac:dyDescent="0.25">
      <c r="A1878" s="38"/>
      <c r="B1878" s="38"/>
      <c r="C1878" s="38"/>
      <c r="D1878" s="38"/>
      <c r="E1878" s="38"/>
      <c r="F1878" s="38"/>
    </row>
    <row r="1879" spans="1:6" x14ac:dyDescent="0.25">
      <c r="A1879" s="38"/>
      <c r="B1879" s="38"/>
      <c r="C1879" s="38"/>
      <c r="D1879" s="38"/>
      <c r="E1879" s="38"/>
      <c r="F1879" s="38"/>
    </row>
    <row r="1880" spans="1:6" x14ac:dyDescent="0.25">
      <c r="A1880" s="38"/>
      <c r="B1880" s="38"/>
      <c r="C1880" s="38"/>
      <c r="D1880" s="38"/>
      <c r="E1880" s="38"/>
      <c r="F1880" s="38"/>
    </row>
    <row r="1881" spans="1:6" x14ac:dyDescent="0.25">
      <c r="A1881" s="38"/>
      <c r="B1881" s="38"/>
      <c r="C1881" s="38"/>
      <c r="D1881" s="38"/>
      <c r="E1881" s="38"/>
      <c r="F1881" s="38"/>
    </row>
    <row r="1882" spans="1:6" x14ac:dyDescent="0.25">
      <c r="A1882" s="38"/>
      <c r="B1882" s="38"/>
      <c r="C1882" s="38"/>
      <c r="D1882" s="38"/>
      <c r="E1882" s="38"/>
      <c r="F1882" s="38"/>
    </row>
    <row r="1883" spans="1:6" x14ac:dyDescent="0.25">
      <c r="A1883" s="38"/>
      <c r="B1883" s="38"/>
      <c r="C1883" s="38"/>
      <c r="D1883" s="38"/>
      <c r="E1883" s="38"/>
      <c r="F1883" s="38"/>
    </row>
    <row r="1884" spans="1:6" x14ac:dyDescent="0.25">
      <c r="A1884" s="38"/>
      <c r="B1884" s="38"/>
      <c r="C1884" s="38"/>
      <c r="D1884" s="38"/>
      <c r="E1884" s="38"/>
      <c r="F1884" s="38"/>
    </row>
    <row r="1885" spans="1:6" x14ac:dyDescent="0.25">
      <c r="A1885" s="38"/>
      <c r="B1885" s="38"/>
      <c r="C1885" s="38"/>
      <c r="D1885" s="38"/>
      <c r="E1885" s="38"/>
      <c r="F1885" s="38"/>
    </row>
    <row r="1886" spans="1:6" x14ac:dyDescent="0.25">
      <c r="A1886" s="38"/>
      <c r="B1886" s="38"/>
      <c r="C1886" s="38"/>
      <c r="D1886" s="38"/>
      <c r="E1886" s="38"/>
      <c r="F1886" s="38"/>
    </row>
    <row r="1887" spans="1:6" x14ac:dyDescent="0.25">
      <c r="A1887" s="38"/>
      <c r="B1887" s="38"/>
      <c r="C1887" s="38"/>
      <c r="D1887" s="38"/>
      <c r="E1887" s="38"/>
      <c r="F1887" s="38"/>
    </row>
    <row r="1888" spans="1:6" x14ac:dyDescent="0.25">
      <c r="A1888" s="38"/>
      <c r="B1888" s="38"/>
      <c r="C1888" s="38"/>
      <c r="D1888" s="38"/>
      <c r="E1888" s="38"/>
      <c r="F1888" s="38"/>
    </row>
    <row r="1889" spans="1:6" x14ac:dyDescent="0.25">
      <c r="A1889" s="38"/>
      <c r="B1889" s="38"/>
      <c r="C1889" s="38"/>
      <c r="D1889" s="38"/>
      <c r="E1889" s="38"/>
      <c r="F1889" s="38"/>
    </row>
    <row r="1890" spans="1:6" x14ac:dyDescent="0.25">
      <c r="A1890" s="38"/>
      <c r="B1890" s="38"/>
      <c r="C1890" s="38"/>
      <c r="D1890" s="38"/>
      <c r="E1890" s="38"/>
      <c r="F1890" s="38"/>
    </row>
    <row r="1891" spans="1:6" x14ac:dyDescent="0.25">
      <c r="A1891" s="38"/>
      <c r="B1891" s="38"/>
      <c r="C1891" s="38"/>
      <c r="D1891" s="38"/>
      <c r="E1891" s="38"/>
      <c r="F1891" s="38"/>
    </row>
    <row r="1892" spans="1:6" x14ac:dyDescent="0.25">
      <c r="A1892" s="38"/>
      <c r="B1892" s="38"/>
      <c r="C1892" s="38"/>
      <c r="D1892" s="38"/>
      <c r="E1892" s="38"/>
      <c r="F1892" s="38"/>
    </row>
    <row r="1893" spans="1:6" x14ac:dyDescent="0.25">
      <c r="A1893" s="38"/>
      <c r="B1893" s="38"/>
      <c r="C1893" s="38"/>
      <c r="D1893" s="38"/>
      <c r="E1893" s="38"/>
      <c r="F1893" s="38"/>
    </row>
    <row r="1894" spans="1:6" x14ac:dyDescent="0.25">
      <c r="A1894" s="38"/>
      <c r="B1894" s="38"/>
      <c r="C1894" s="38"/>
      <c r="D1894" s="38"/>
      <c r="E1894" s="38"/>
      <c r="F1894" s="38"/>
    </row>
    <row r="1895" spans="1:6" x14ac:dyDescent="0.25">
      <c r="A1895" s="38"/>
      <c r="B1895" s="38"/>
      <c r="C1895" s="38"/>
      <c r="D1895" s="38"/>
      <c r="E1895" s="38"/>
      <c r="F1895" s="38"/>
    </row>
    <row r="1896" spans="1:6" x14ac:dyDescent="0.25">
      <c r="A1896" s="38"/>
      <c r="B1896" s="38"/>
      <c r="C1896" s="38"/>
      <c r="D1896" s="38"/>
      <c r="E1896" s="38"/>
      <c r="F1896" s="38"/>
    </row>
    <row r="1897" spans="1:6" x14ac:dyDescent="0.25">
      <c r="A1897" s="38"/>
      <c r="B1897" s="38"/>
      <c r="C1897" s="38"/>
      <c r="D1897" s="38"/>
      <c r="E1897" s="38"/>
      <c r="F1897" s="38"/>
    </row>
    <row r="1898" spans="1:6" x14ac:dyDescent="0.25">
      <c r="A1898" s="38"/>
      <c r="B1898" s="38"/>
      <c r="C1898" s="38"/>
      <c r="D1898" s="38"/>
      <c r="E1898" s="38"/>
      <c r="F1898" s="38"/>
    </row>
    <row r="1899" spans="1:6" x14ac:dyDescent="0.25">
      <c r="A1899" s="38"/>
      <c r="B1899" s="38"/>
      <c r="C1899" s="38"/>
      <c r="D1899" s="38"/>
      <c r="E1899" s="38"/>
      <c r="F1899" s="38"/>
    </row>
    <row r="1900" spans="1:6" x14ac:dyDescent="0.25">
      <c r="A1900" s="38"/>
      <c r="B1900" s="38"/>
      <c r="C1900" s="38"/>
      <c r="D1900" s="38"/>
      <c r="E1900" s="38"/>
      <c r="F1900" s="38"/>
    </row>
    <row r="1901" spans="1:6" x14ac:dyDescent="0.25">
      <c r="A1901" s="38"/>
      <c r="B1901" s="38"/>
      <c r="C1901" s="38"/>
      <c r="D1901" s="38"/>
      <c r="E1901" s="38"/>
      <c r="F1901" s="38"/>
    </row>
    <row r="1902" spans="1:6" x14ac:dyDescent="0.25">
      <c r="A1902" s="38"/>
      <c r="B1902" s="38"/>
      <c r="C1902" s="38"/>
      <c r="D1902" s="38"/>
      <c r="E1902" s="38"/>
      <c r="F1902" s="38"/>
    </row>
    <row r="1903" spans="1:6" x14ac:dyDescent="0.25">
      <c r="A1903" s="38"/>
      <c r="B1903" s="38"/>
      <c r="C1903" s="38"/>
      <c r="D1903" s="38"/>
      <c r="E1903" s="38"/>
      <c r="F1903" s="38"/>
    </row>
    <row r="1904" spans="1:6" x14ac:dyDescent="0.25">
      <c r="A1904" s="38"/>
      <c r="B1904" s="38"/>
      <c r="C1904" s="38"/>
      <c r="D1904" s="38"/>
      <c r="E1904" s="38"/>
      <c r="F1904" s="38"/>
    </row>
    <row r="1905" spans="1:6" x14ac:dyDescent="0.25">
      <c r="A1905" s="38"/>
      <c r="B1905" s="38"/>
      <c r="C1905" s="38"/>
      <c r="D1905" s="38"/>
      <c r="E1905" s="38"/>
      <c r="F1905" s="38"/>
    </row>
    <row r="1906" spans="1:6" x14ac:dyDescent="0.25">
      <c r="A1906" s="38"/>
      <c r="B1906" s="38"/>
      <c r="C1906" s="38"/>
      <c r="D1906" s="38"/>
      <c r="E1906" s="38"/>
      <c r="F1906" s="38"/>
    </row>
    <row r="1907" spans="1:6" x14ac:dyDescent="0.25">
      <c r="A1907" s="38"/>
      <c r="B1907" s="38"/>
      <c r="C1907" s="38"/>
      <c r="D1907" s="38"/>
      <c r="E1907" s="38"/>
      <c r="F1907" s="38"/>
    </row>
    <row r="1908" spans="1:6" x14ac:dyDescent="0.25">
      <c r="A1908" s="38"/>
      <c r="B1908" s="38"/>
      <c r="C1908" s="38"/>
      <c r="D1908" s="38"/>
      <c r="E1908" s="38"/>
      <c r="F1908" s="38"/>
    </row>
    <row r="1909" spans="1:6" x14ac:dyDescent="0.25">
      <c r="A1909" s="38"/>
      <c r="B1909" s="38"/>
      <c r="C1909" s="38"/>
      <c r="D1909" s="38"/>
      <c r="E1909" s="38"/>
      <c r="F1909" s="38"/>
    </row>
    <row r="1910" spans="1:6" x14ac:dyDescent="0.25">
      <c r="A1910" s="38"/>
      <c r="B1910" s="38"/>
      <c r="C1910" s="38"/>
      <c r="D1910" s="38"/>
      <c r="E1910" s="38"/>
      <c r="F1910" s="38"/>
    </row>
    <row r="1911" spans="1:6" x14ac:dyDescent="0.25">
      <c r="A1911" s="38"/>
      <c r="B1911" s="38"/>
      <c r="C1911" s="38"/>
      <c r="D1911" s="38"/>
      <c r="E1911" s="38"/>
      <c r="F1911" s="38"/>
    </row>
    <row r="1912" spans="1:6" x14ac:dyDescent="0.25">
      <c r="A1912" s="38"/>
      <c r="B1912" s="38"/>
      <c r="C1912" s="38"/>
      <c r="D1912" s="38"/>
      <c r="E1912" s="38"/>
      <c r="F1912" s="38"/>
    </row>
    <row r="1913" spans="1:6" x14ac:dyDescent="0.25">
      <c r="A1913" s="38"/>
      <c r="B1913" s="38"/>
      <c r="C1913" s="38"/>
      <c r="D1913" s="38"/>
      <c r="E1913" s="38"/>
      <c r="F1913" s="38"/>
    </row>
    <row r="1914" spans="1:6" x14ac:dyDescent="0.25">
      <c r="A1914" s="38"/>
      <c r="B1914" s="38"/>
      <c r="C1914" s="38"/>
      <c r="D1914" s="38"/>
      <c r="E1914" s="38"/>
      <c r="F1914" s="38"/>
    </row>
    <row r="1915" spans="1:6" x14ac:dyDescent="0.25">
      <c r="A1915" s="38"/>
      <c r="B1915" s="38"/>
      <c r="C1915" s="38"/>
      <c r="D1915" s="38"/>
      <c r="E1915" s="38"/>
      <c r="F1915" s="38"/>
    </row>
    <row r="1916" spans="1:6" x14ac:dyDescent="0.25">
      <c r="A1916" s="38"/>
      <c r="B1916" s="38"/>
      <c r="C1916" s="38"/>
      <c r="D1916" s="38"/>
      <c r="E1916" s="38"/>
      <c r="F1916" s="38"/>
    </row>
    <row r="1917" spans="1:6" x14ac:dyDescent="0.25">
      <c r="A1917" s="38"/>
      <c r="B1917" s="38"/>
      <c r="C1917" s="38"/>
      <c r="D1917" s="38"/>
      <c r="E1917" s="38"/>
      <c r="F1917" s="38"/>
    </row>
    <row r="1918" spans="1:6" x14ac:dyDescent="0.25">
      <c r="A1918" s="38"/>
      <c r="B1918" s="38"/>
      <c r="C1918" s="38"/>
      <c r="D1918" s="38"/>
      <c r="E1918" s="38"/>
      <c r="F1918" s="38"/>
    </row>
    <row r="1919" spans="1:6" x14ac:dyDescent="0.25">
      <c r="A1919" s="38"/>
      <c r="B1919" s="38"/>
      <c r="C1919" s="38"/>
      <c r="D1919" s="38"/>
      <c r="E1919" s="38"/>
      <c r="F1919" s="38"/>
    </row>
    <row r="1920" spans="1:6" x14ac:dyDescent="0.25">
      <c r="A1920" s="38"/>
      <c r="B1920" s="38"/>
      <c r="C1920" s="38"/>
      <c r="D1920" s="38"/>
      <c r="E1920" s="38"/>
      <c r="F1920" s="38"/>
    </row>
    <row r="1921" spans="1:6" x14ac:dyDescent="0.25">
      <c r="A1921" s="38"/>
      <c r="B1921" s="38"/>
      <c r="C1921" s="38"/>
      <c r="D1921" s="38"/>
      <c r="E1921" s="38"/>
      <c r="F1921" s="38"/>
    </row>
    <row r="1922" spans="1:6" x14ac:dyDescent="0.25">
      <c r="A1922" s="38"/>
      <c r="B1922" s="38"/>
      <c r="C1922" s="38"/>
      <c r="D1922" s="38"/>
      <c r="E1922" s="38"/>
      <c r="F1922" s="38"/>
    </row>
    <row r="1923" spans="1:6" x14ac:dyDescent="0.25">
      <c r="A1923" s="38"/>
      <c r="B1923" s="38"/>
      <c r="C1923" s="38"/>
      <c r="D1923" s="38"/>
      <c r="E1923" s="38"/>
      <c r="F1923" s="38"/>
    </row>
    <row r="1924" spans="1:6" x14ac:dyDescent="0.25">
      <c r="A1924" s="38"/>
      <c r="B1924" s="38"/>
      <c r="C1924" s="38"/>
      <c r="D1924" s="38"/>
      <c r="E1924" s="38"/>
      <c r="F1924" s="38"/>
    </row>
    <row r="1925" spans="1:6" x14ac:dyDescent="0.25">
      <c r="A1925" s="38"/>
      <c r="B1925" s="38"/>
      <c r="C1925" s="38"/>
      <c r="D1925" s="38"/>
      <c r="E1925" s="38"/>
      <c r="F1925" s="38"/>
    </row>
    <row r="1926" spans="1:6" x14ac:dyDescent="0.25">
      <c r="A1926" s="38"/>
      <c r="B1926" s="38"/>
      <c r="C1926" s="38"/>
      <c r="D1926" s="38"/>
      <c r="E1926" s="38"/>
      <c r="F1926" s="38"/>
    </row>
    <row r="1927" spans="1:6" x14ac:dyDescent="0.25">
      <c r="A1927" s="38"/>
      <c r="B1927" s="38"/>
      <c r="C1927" s="38"/>
      <c r="D1927" s="38"/>
      <c r="E1927" s="38"/>
      <c r="F1927" s="38"/>
    </row>
    <row r="1928" spans="1:6" x14ac:dyDescent="0.25">
      <c r="A1928" s="38"/>
      <c r="B1928" s="38"/>
      <c r="C1928" s="38"/>
      <c r="D1928" s="38"/>
      <c r="E1928" s="38"/>
      <c r="F1928" s="38"/>
    </row>
    <row r="1929" spans="1:6" x14ac:dyDescent="0.25">
      <c r="A1929" s="38"/>
      <c r="B1929" s="38"/>
      <c r="C1929" s="38"/>
      <c r="D1929" s="38"/>
      <c r="E1929" s="38"/>
      <c r="F1929" s="38"/>
    </row>
    <row r="1930" spans="1:6" x14ac:dyDescent="0.25">
      <c r="A1930" s="38"/>
      <c r="B1930" s="38"/>
      <c r="C1930" s="38"/>
      <c r="D1930" s="38"/>
      <c r="E1930" s="38"/>
      <c r="F1930" s="38"/>
    </row>
    <row r="1931" spans="1:6" x14ac:dyDescent="0.25">
      <c r="A1931" s="38"/>
      <c r="B1931" s="38"/>
      <c r="C1931" s="38"/>
      <c r="D1931" s="38"/>
      <c r="E1931" s="38"/>
      <c r="F1931" s="38"/>
    </row>
    <row r="1932" spans="1:6" x14ac:dyDescent="0.25">
      <c r="A1932" s="38"/>
      <c r="B1932" s="38"/>
      <c r="C1932" s="38"/>
      <c r="D1932" s="38"/>
      <c r="E1932" s="38"/>
      <c r="F1932" s="38"/>
    </row>
    <row r="1933" spans="1:6" x14ac:dyDescent="0.25">
      <c r="A1933" s="38"/>
      <c r="B1933" s="38"/>
      <c r="C1933" s="38"/>
      <c r="D1933" s="38"/>
      <c r="E1933" s="38"/>
      <c r="F1933" s="38"/>
    </row>
    <row r="1934" spans="1:6" x14ac:dyDescent="0.25">
      <c r="A1934" s="38"/>
      <c r="B1934" s="38"/>
      <c r="C1934" s="38"/>
      <c r="D1934" s="38"/>
      <c r="E1934" s="38"/>
      <c r="F1934" s="38"/>
    </row>
    <row r="1935" spans="1:6" x14ac:dyDescent="0.25">
      <c r="A1935" s="38"/>
      <c r="B1935" s="38"/>
      <c r="C1935" s="38"/>
      <c r="D1935" s="38"/>
      <c r="E1935" s="38"/>
      <c r="F1935" s="38"/>
    </row>
    <row r="1936" spans="1:6" x14ac:dyDescent="0.25">
      <c r="A1936" s="38"/>
      <c r="B1936" s="38"/>
      <c r="C1936" s="38"/>
      <c r="D1936" s="38"/>
      <c r="E1936" s="38"/>
      <c r="F1936" s="38"/>
    </row>
    <row r="1937" spans="1:6" x14ac:dyDescent="0.25">
      <c r="A1937" s="38"/>
      <c r="B1937" s="38"/>
      <c r="C1937" s="38"/>
      <c r="D1937" s="38"/>
      <c r="E1937" s="38"/>
      <c r="F1937" s="38"/>
    </row>
    <row r="1938" spans="1:6" x14ac:dyDescent="0.25">
      <c r="A1938" s="38"/>
      <c r="B1938" s="38"/>
      <c r="C1938" s="38"/>
      <c r="D1938" s="38"/>
      <c r="E1938" s="38"/>
      <c r="F1938" s="38"/>
    </row>
    <row r="1939" spans="1:6" x14ac:dyDescent="0.25">
      <c r="A1939" s="38"/>
      <c r="B1939" s="38"/>
      <c r="C1939" s="38"/>
      <c r="D1939" s="38"/>
      <c r="E1939" s="38"/>
      <c r="F1939" s="38"/>
    </row>
    <row r="1940" spans="1:6" x14ac:dyDescent="0.25">
      <c r="A1940" s="38"/>
      <c r="B1940" s="38"/>
      <c r="C1940" s="38"/>
      <c r="D1940" s="38"/>
      <c r="E1940" s="38"/>
      <c r="F1940" s="38"/>
    </row>
    <row r="1941" spans="1:6" x14ac:dyDescent="0.25">
      <c r="A1941" s="38"/>
      <c r="B1941" s="38"/>
      <c r="C1941" s="38"/>
      <c r="D1941" s="38"/>
      <c r="E1941" s="38"/>
      <c r="F1941" s="38"/>
    </row>
    <row r="1942" spans="1:6" x14ac:dyDescent="0.25">
      <c r="A1942" s="38"/>
      <c r="B1942" s="38"/>
      <c r="C1942" s="38"/>
      <c r="D1942" s="38"/>
      <c r="E1942" s="38"/>
      <c r="F1942" s="38"/>
    </row>
    <row r="1943" spans="1:6" x14ac:dyDescent="0.25">
      <c r="A1943" s="38"/>
      <c r="B1943" s="38"/>
      <c r="C1943" s="38"/>
      <c r="D1943" s="38"/>
      <c r="E1943" s="38"/>
      <c r="F1943" s="38"/>
    </row>
    <row r="1944" spans="1:6" x14ac:dyDescent="0.25">
      <c r="A1944" s="38"/>
      <c r="B1944" s="38"/>
      <c r="C1944" s="38"/>
      <c r="D1944" s="38"/>
      <c r="E1944" s="38"/>
      <c r="F1944" s="38"/>
    </row>
    <row r="1945" spans="1:6" x14ac:dyDescent="0.25">
      <c r="A1945" s="38"/>
      <c r="B1945" s="38"/>
      <c r="C1945" s="38"/>
      <c r="D1945" s="38"/>
      <c r="E1945" s="38"/>
      <c r="F1945" s="38"/>
    </row>
    <row r="1946" spans="1:6" x14ac:dyDescent="0.25">
      <c r="A1946" s="38"/>
      <c r="B1946" s="38"/>
      <c r="C1946" s="38"/>
      <c r="D1946" s="38"/>
      <c r="E1946" s="38"/>
      <c r="F1946" s="38"/>
    </row>
    <row r="1947" spans="1:6" x14ac:dyDescent="0.25">
      <c r="A1947" s="38"/>
      <c r="B1947" s="38"/>
      <c r="C1947" s="38"/>
      <c r="D1947" s="38"/>
      <c r="E1947" s="38"/>
      <c r="F1947" s="38"/>
    </row>
    <row r="1948" spans="1:6" x14ac:dyDescent="0.25">
      <c r="A1948" s="38"/>
      <c r="B1948" s="38"/>
      <c r="C1948" s="38"/>
      <c r="D1948" s="38"/>
      <c r="E1948" s="38"/>
      <c r="F1948" s="38"/>
    </row>
    <row r="1949" spans="1:6" x14ac:dyDescent="0.25">
      <c r="A1949" s="38"/>
      <c r="B1949" s="38"/>
      <c r="C1949" s="38"/>
      <c r="D1949" s="38"/>
      <c r="E1949" s="38"/>
      <c r="F1949" s="38"/>
    </row>
    <row r="1950" spans="1:6" x14ac:dyDescent="0.25">
      <c r="A1950" s="38"/>
      <c r="B1950" s="38"/>
      <c r="C1950" s="38"/>
      <c r="D1950" s="38"/>
      <c r="E1950" s="38"/>
      <c r="F1950" s="38"/>
    </row>
    <row r="1951" spans="1:6" x14ac:dyDescent="0.25">
      <c r="A1951" s="38"/>
      <c r="B1951" s="38"/>
      <c r="C1951" s="38"/>
      <c r="D1951" s="38"/>
      <c r="E1951" s="38"/>
      <c r="F1951" s="38"/>
    </row>
    <row r="1952" spans="1:6" x14ac:dyDescent="0.25">
      <c r="A1952" s="38"/>
      <c r="B1952" s="38"/>
      <c r="C1952" s="38"/>
      <c r="D1952" s="38"/>
      <c r="E1952" s="38"/>
      <c r="F1952" s="38"/>
    </row>
    <row r="1953" spans="1:6" x14ac:dyDescent="0.25">
      <c r="A1953" s="38"/>
      <c r="B1953" s="38"/>
      <c r="C1953" s="38"/>
      <c r="D1953" s="38"/>
      <c r="E1953" s="38"/>
      <c r="F1953" s="38"/>
    </row>
    <row r="1954" spans="1:6" x14ac:dyDescent="0.25">
      <c r="A1954" s="38"/>
      <c r="B1954" s="38"/>
      <c r="C1954" s="38"/>
      <c r="D1954" s="38"/>
      <c r="E1954" s="38"/>
      <c r="F1954" s="38"/>
    </row>
    <row r="1955" spans="1:6" x14ac:dyDescent="0.25">
      <c r="A1955" s="38"/>
      <c r="B1955" s="38"/>
      <c r="C1955" s="38"/>
      <c r="D1955" s="38"/>
      <c r="E1955" s="38"/>
      <c r="F1955" s="38"/>
    </row>
    <row r="1956" spans="1:6" x14ac:dyDescent="0.25">
      <c r="A1956" s="38"/>
      <c r="B1956" s="38"/>
      <c r="C1956" s="38"/>
      <c r="D1956" s="38"/>
      <c r="E1956" s="38"/>
      <c r="F1956" s="38"/>
    </row>
    <row r="1957" spans="1:6" x14ac:dyDescent="0.25">
      <c r="A1957" s="38"/>
      <c r="B1957" s="38"/>
      <c r="C1957" s="38"/>
      <c r="D1957" s="38"/>
      <c r="E1957" s="38"/>
      <c r="F1957" s="38"/>
    </row>
    <row r="1958" spans="1:6" x14ac:dyDescent="0.25">
      <c r="A1958" s="38"/>
      <c r="B1958" s="38"/>
      <c r="C1958" s="38"/>
      <c r="D1958" s="38"/>
      <c r="E1958" s="38"/>
      <c r="F1958" s="38"/>
    </row>
    <row r="1959" spans="1:6" x14ac:dyDescent="0.25">
      <c r="A1959" s="38"/>
      <c r="B1959" s="38"/>
      <c r="C1959" s="38"/>
      <c r="D1959" s="38"/>
      <c r="E1959" s="38"/>
      <c r="F1959" s="38"/>
    </row>
    <row r="1960" spans="1:6" x14ac:dyDescent="0.25">
      <c r="A1960" s="38"/>
      <c r="B1960" s="38"/>
      <c r="C1960" s="38"/>
      <c r="D1960" s="38"/>
      <c r="E1960" s="38"/>
      <c r="F1960" s="38"/>
    </row>
    <row r="1961" spans="1:6" x14ac:dyDescent="0.25">
      <c r="A1961" s="38"/>
      <c r="B1961" s="38"/>
      <c r="C1961" s="38"/>
      <c r="D1961" s="38"/>
      <c r="E1961" s="38"/>
      <c r="F1961" s="38"/>
    </row>
    <row r="1962" spans="1:6" x14ac:dyDescent="0.25">
      <c r="A1962" s="38"/>
      <c r="B1962" s="38"/>
      <c r="C1962" s="38"/>
      <c r="D1962" s="38"/>
      <c r="E1962" s="38"/>
      <c r="F1962" s="38"/>
    </row>
    <row r="1963" spans="1:6" x14ac:dyDescent="0.25">
      <c r="A1963" s="38"/>
      <c r="B1963" s="38"/>
      <c r="C1963" s="38"/>
      <c r="D1963" s="38"/>
      <c r="E1963" s="38"/>
      <c r="F1963" s="38"/>
    </row>
    <row r="1964" spans="1:6" x14ac:dyDescent="0.25">
      <c r="A1964" s="38"/>
      <c r="B1964" s="38"/>
      <c r="C1964" s="38"/>
      <c r="D1964" s="38"/>
      <c r="E1964" s="38"/>
      <c r="F1964" s="38"/>
    </row>
    <row r="1965" spans="1:6" x14ac:dyDescent="0.25">
      <c r="A1965" s="38"/>
      <c r="B1965" s="38"/>
      <c r="C1965" s="38"/>
      <c r="D1965" s="38"/>
      <c r="E1965" s="38"/>
      <c r="F1965" s="38"/>
    </row>
    <row r="1966" spans="1:6" x14ac:dyDescent="0.25">
      <c r="A1966" s="38"/>
      <c r="B1966" s="38"/>
      <c r="C1966" s="38"/>
      <c r="D1966" s="38"/>
      <c r="E1966" s="38"/>
      <c r="F1966" s="38"/>
    </row>
    <row r="1967" spans="1:6" x14ac:dyDescent="0.25">
      <c r="A1967" s="38"/>
      <c r="B1967" s="38"/>
      <c r="C1967" s="38"/>
      <c r="D1967" s="38"/>
      <c r="E1967" s="38"/>
      <c r="F1967" s="38"/>
    </row>
    <row r="1968" spans="1:6" x14ac:dyDescent="0.25">
      <c r="A1968" s="38"/>
      <c r="B1968" s="38"/>
      <c r="C1968" s="38"/>
      <c r="D1968" s="38"/>
      <c r="E1968" s="38"/>
      <c r="F1968" s="38"/>
    </row>
    <row r="1969" spans="1:6" x14ac:dyDescent="0.25">
      <c r="A1969" s="38"/>
      <c r="B1969" s="38"/>
      <c r="C1969" s="38"/>
      <c r="D1969" s="38"/>
      <c r="E1969" s="38"/>
      <c r="F1969" s="38"/>
    </row>
    <row r="1970" spans="1:6" x14ac:dyDescent="0.25">
      <c r="A1970" s="38"/>
      <c r="B1970" s="38"/>
      <c r="C1970" s="38"/>
      <c r="D1970" s="38"/>
      <c r="E1970" s="38"/>
      <c r="F1970" s="38"/>
    </row>
    <row r="1971" spans="1:6" x14ac:dyDescent="0.25">
      <c r="A1971" s="38"/>
      <c r="B1971" s="38"/>
      <c r="C1971" s="38"/>
      <c r="D1971" s="38"/>
      <c r="E1971" s="38"/>
      <c r="F1971" s="38"/>
    </row>
    <row r="1972" spans="1:6" x14ac:dyDescent="0.25">
      <c r="A1972" s="38"/>
      <c r="B1972" s="38"/>
      <c r="C1972" s="38"/>
      <c r="D1972" s="38"/>
      <c r="E1972" s="38"/>
      <c r="F1972" s="38"/>
    </row>
    <row r="1973" spans="1:6" x14ac:dyDescent="0.25">
      <c r="A1973" s="38"/>
      <c r="B1973" s="38"/>
      <c r="C1973" s="38"/>
      <c r="D1973" s="38"/>
      <c r="E1973" s="38"/>
      <c r="F1973" s="38"/>
    </row>
    <row r="1974" spans="1:6" x14ac:dyDescent="0.25">
      <c r="A1974" s="38"/>
      <c r="B1974" s="38"/>
      <c r="C1974" s="38"/>
      <c r="D1974" s="38"/>
      <c r="E1974" s="38"/>
      <c r="F1974" s="38"/>
    </row>
    <row r="1975" spans="1:6" x14ac:dyDescent="0.25">
      <c r="A1975" s="38"/>
      <c r="B1975" s="38"/>
      <c r="C1975" s="38"/>
      <c r="D1975" s="38"/>
      <c r="E1975" s="38"/>
      <c r="F1975" s="38"/>
    </row>
    <row r="1976" spans="1:6" x14ac:dyDescent="0.25">
      <c r="A1976" s="38"/>
      <c r="B1976" s="38"/>
      <c r="C1976" s="38"/>
      <c r="D1976" s="38"/>
      <c r="E1976" s="38"/>
      <c r="F1976" s="38"/>
    </row>
    <row r="1977" spans="1:6" x14ac:dyDescent="0.25">
      <c r="A1977" s="38"/>
      <c r="B1977" s="38"/>
      <c r="C1977" s="38"/>
      <c r="D1977" s="38"/>
      <c r="E1977" s="38"/>
      <c r="F1977" s="38"/>
    </row>
    <row r="1978" spans="1:6" x14ac:dyDescent="0.25">
      <c r="A1978" s="38"/>
      <c r="B1978" s="38"/>
      <c r="C1978" s="38"/>
      <c r="D1978" s="38"/>
      <c r="E1978" s="38"/>
      <c r="F1978" s="38"/>
    </row>
    <row r="1979" spans="1:6" x14ac:dyDescent="0.25">
      <c r="A1979" s="38"/>
      <c r="B1979" s="38"/>
      <c r="C1979" s="38"/>
      <c r="D1979" s="38"/>
      <c r="E1979" s="38"/>
      <c r="F1979" s="38"/>
    </row>
    <row r="1980" spans="1:6" x14ac:dyDescent="0.25">
      <c r="A1980" s="38"/>
      <c r="B1980" s="38"/>
      <c r="C1980" s="38"/>
      <c r="D1980" s="38"/>
      <c r="E1980" s="38"/>
      <c r="F1980" s="38"/>
    </row>
    <row r="1981" spans="1:6" x14ac:dyDescent="0.25">
      <c r="A1981" s="38"/>
      <c r="B1981" s="38"/>
      <c r="C1981" s="38"/>
      <c r="D1981" s="38"/>
      <c r="E1981" s="38"/>
      <c r="F1981" s="38"/>
    </row>
    <row r="1982" spans="1:6" x14ac:dyDescent="0.25">
      <c r="A1982" s="38"/>
      <c r="B1982" s="38"/>
      <c r="C1982" s="38"/>
      <c r="D1982" s="38"/>
      <c r="E1982" s="38"/>
      <c r="F1982" s="38"/>
    </row>
    <row r="1983" spans="1:6" x14ac:dyDescent="0.25">
      <c r="A1983" s="38"/>
      <c r="B1983" s="38"/>
      <c r="C1983" s="38"/>
      <c r="D1983" s="38"/>
      <c r="E1983" s="38"/>
      <c r="F1983" s="38"/>
    </row>
    <row r="1984" spans="1:6" x14ac:dyDescent="0.25">
      <c r="A1984" s="38"/>
      <c r="B1984" s="38"/>
      <c r="C1984" s="38"/>
      <c r="D1984" s="38"/>
      <c r="E1984" s="38"/>
      <c r="F1984" s="38"/>
    </row>
    <row r="1985" spans="1:6" x14ac:dyDescent="0.25">
      <c r="A1985" s="38"/>
      <c r="B1985" s="38"/>
      <c r="C1985" s="38"/>
      <c r="D1985" s="38"/>
      <c r="E1985" s="38"/>
      <c r="F1985" s="38"/>
    </row>
    <row r="1986" spans="1:6" x14ac:dyDescent="0.25">
      <c r="A1986" s="38"/>
      <c r="B1986" s="38"/>
      <c r="C1986" s="38"/>
      <c r="D1986" s="38"/>
      <c r="E1986" s="38"/>
      <c r="F1986" s="38"/>
    </row>
    <row r="1987" spans="1:6" x14ac:dyDescent="0.25">
      <c r="A1987" s="38"/>
      <c r="B1987" s="38"/>
      <c r="C1987" s="38"/>
      <c r="D1987" s="38"/>
      <c r="E1987" s="38"/>
      <c r="F1987" s="38"/>
    </row>
    <row r="1988" spans="1:6" x14ac:dyDescent="0.25">
      <c r="A1988" s="38"/>
      <c r="B1988" s="38"/>
      <c r="C1988" s="38"/>
      <c r="D1988" s="38"/>
      <c r="E1988" s="38"/>
      <c r="F1988" s="38"/>
    </row>
    <row r="1989" spans="1:6" x14ac:dyDescent="0.25">
      <c r="A1989" s="38"/>
      <c r="B1989" s="38"/>
      <c r="C1989" s="38"/>
      <c r="D1989" s="38"/>
      <c r="E1989" s="38"/>
      <c r="F1989" s="38"/>
    </row>
    <row r="1990" spans="1:6" x14ac:dyDescent="0.25">
      <c r="A1990" s="38"/>
      <c r="B1990" s="38"/>
      <c r="C1990" s="38"/>
      <c r="D1990" s="38"/>
      <c r="E1990" s="38"/>
      <c r="F1990" s="38"/>
    </row>
    <row r="1991" spans="1:6" x14ac:dyDescent="0.25">
      <c r="A1991" s="38"/>
      <c r="B1991" s="38"/>
      <c r="C1991" s="38"/>
      <c r="D1991" s="38"/>
      <c r="E1991" s="38"/>
      <c r="F1991" s="38"/>
    </row>
    <row r="1992" spans="1:6" x14ac:dyDescent="0.25">
      <c r="A1992" s="38"/>
      <c r="B1992" s="38"/>
      <c r="C1992" s="38"/>
      <c r="D1992" s="38"/>
      <c r="E1992" s="38"/>
      <c r="F1992" s="38"/>
    </row>
    <row r="1993" spans="1:6" x14ac:dyDescent="0.25">
      <c r="A1993" s="38"/>
      <c r="B1993" s="38"/>
      <c r="C1993" s="38"/>
      <c r="D1993" s="38"/>
      <c r="E1993" s="38"/>
      <c r="F1993" s="38"/>
    </row>
    <row r="1994" spans="1:6" x14ac:dyDescent="0.25">
      <c r="A1994" s="38"/>
      <c r="B1994" s="38"/>
      <c r="C1994" s="38"/>
      <c r="D1994" s="38"/>
      <c r="E1994" s="38"/>
      <c r="F1994" s="38"/>
    </row>
    <row r="1995" spans="1:6" x14ac:dyDescent="0.25">
      <c r="A1995" s="38"/>
      <c r="B1995" s="38"/>
      <c r="C1995" s="38"/>
      <c r="D1995" s="38"/>
      <c r="E1995" s="38"/>
      <c r="F1995" s="38"/>
    </row>
    <row r="1996" spans="1:6" x14ac:dyDescent="0.25">
      <c r="A1996" s="38"/>
      <c r="B1996" s="38"/>
      <c r="C1996" s="38"/>
      <c r="D1996" s="38"/>
      <c r="E1996" s="38"/>
      <c r="F1996" s="38"/>
    </row>
    <row r="1997" spans="1:6" x14ac:dyDescent="0.25">
      <c r="A1997" s="38"/>
      <c r="B1997" s="38"/>
      <c r="C1997" s="38"/>
      <c r="D1997" s="38"/>
      <c r="E1997" s="38"/>
      <c r="F1997" s="38"/>
    </row>
    <row r="1998" spans="1:6" x14ac:dyDescent="0.25">
      <c r="A1998" s="38"/>
      <c r="B1998" s="38"/>
      <c r="C1998" s="38"/>
      <c r="D1998" s="38"/>
      <c r="E1998" s="38"/>
      <c r="F1998" s="38"/>
    </row>
    <row r="1999" spans="1:6" x14ac:dyDescent="0.25">
      <c r="A1999" s="38"/>
      <c r="B1999" s="38"/>
      <c r="C1999" s="38"/>
      <c r="D1999" s="38"/>
      <c r="E1999" s="38"/>
      <c r="F1999" s="38"/>
    </row>
    <row r="2000" spans="1:6" x14ac:dyDescent="0.25">
      <c r="A2000" s="38"/>
      <c r="B2000" s="38"/>
      <c r="C2000" s="38"/>
      <c r="D2000" s="38"/>
      <c r="E2000" s="38"/>
      <c r="F2000" s="38"/>
    </row>
    <row r="2001" spans="1:6" x14ac:dyDescent="0.25">
      <c r="A2001" s="38"/>
      <c r="B2001" s="38"/>
      <c r="C2001" s="38"/>
      <c r="D2001" s="38"/>
      <c r="E2001" s="38"/>
      <c r="F2001" s="38"/>
    </row>
    <row r="2002" spans="1:6" x14ac:dyDescent="0.25">
      <c r="A2002" s="38"/>
      <c r="B2002" s="38"/>
      <c r="C2002" s="38"/>
      <c r="D2002" s="38"/>
      <c r="E2002" s="38"/>
      <c r="F2002" s="38"/>
    </row>
    <row r="2003" spans="1:6" x14ac:dyDescent="0.25">
      <c r="A2003" s="38"/>
      <c r="B2003" s="38"/>
      <c r="C2003" s="38"/>
      <c r="D2003" s="38"/>
      <c r="E2003" s="38"/>
      <c r="F2003" s="38"/>
    </row>
    <row r="2004" spans="1:6" x14ac:dyDescent="0.25">
      <c r="A2004" s="38"/>
      <c r="B2004" s="38"/>
      <c r="C2004" s="38"/>
      <c r="D2004" s="38"/>
      <c r="E2004" s="38"/>
      <c r="F2004" s="38"/>
    </row>
    <row r="2005" spans="1:6" x14ac:dyDescent="0.25">
      <c r="A2005" s="38"/>
      <c r="B2005" s="38"/>
      <c r="C2005" s="38"/>
      <c r="D2005" s="38"/>
      <c r="E2005" s="38"/>
      <c r="F2005" s="38"/>
    </row>
    <row r="2006" spans="1:6" x14ac:dyDescent="0.25">
      <c r="A2006" s="38"/>
      <c r="B2006" s="38"/>
      <c r="C2006" s="38"/>
      <c r="D2006" s="38"/>
      <c r="E2006" s="38"/>
      <c r="F2006" s="38"/>
    </row>
    <row r="2007" spans="1:6" x14ac:dyDescent="0.25">
      <c r="A2007" s="38"/>
      <c r="B2007" s="38"/>
      <c r="C2007" s="38"/>
      <c r="D2007" s="38"/>
      <c r="E2007" s="38"/>
      <c r="F2007" s="38"/>
    </row>
    <row r="2008" spans="1:6" x14ac:dyDescent="0.25">
      <c r="A2008" s="38"/>
      <c r="B2008" s="38"/>
      <c r="C2008" s="38"/>
      <c r="D2008" s="38"/>
      <c r="E2008" s="38"/>
      <c r="F2008" s="38"/>
    </row>
    <row r="2009" spans="1:6" x14ac:dyDescent="0.25">
      <c r="A2009" s="38"/>
      <c r="B2009" s="38"/>
      <c r="C2009" s="38"/>
      <c r="D2009" s="38"/>
      <c r="E2009" s="38"/>
      <c r="F2009" s="38"/>
    </row>
    <row r="2010" spans="1:6" x14ac:dyDescent="0.25">
      <c r="A2010" s="38"/>
      <c r="B2010" s="38"/>
      <c r="C2010" s="38"/>
      <c r="D2010" s="38"/>
      <c r="E2010" s="38"/>
      <c r="F2010" s="38"/>
    </row>
    <row r="2011" spans="1:6" x14ac:dyDescent="0.25">
      <c r="A2011" s="38"/>
      <c r="B2011" s="38"/>
      <c r="C2011" s="38"/>
      <c r="D2011" s="38"/>
      <c r="E2011" s="38"/>
      <c r="F2011" s="38"/>
    </row>
    <row r="2012" spans="1:6" x14ac:dyDescent="0.25">
      <c r="A2012" s="38"/>
      <c r="B2012" s="38"/>
      <c r="C2012" s="38"/>
      <c r="D2012" s="38"/>
      <c r="E2012" s="38"/>
      <c r="F2012" s="38"/>
    </row>
    <row r="2013" spans="1:6" x14ac:dyDescent="0.25">
      <c r="A2013" s="38"/>
      <c r="B2013" s="38"/>
      <c r="C2013" s="38"/>
      <c r="D2013" s="38"/>
      <c r="E2013" s="38"/>
      <c r="F2013" s="38"/>
    </row>
    <row r="2014" spans="1:6" x14ac:dyDescent="0.25">
      <c r="A2014" s="38"/>
      <c r="B2014" s="38"/>
      <c r="C2014" s="38"/>
      <c r="D2014" s="38"/>
      <c r="E2014" s="38"/>
      <c r="F2014" s="38"/>
    </row>
    <row r="2015" spans="1:6" x14ac:dyDescent="0.25">
      <c r="A2015" s="38"/>
      <c r="B2015" s="38"/>
      <c r="C2015" s="38"/>
      <c r="D2015" s="38"/>
      <c r="E2015" s="38"/>
      <c r="F2015" s="38"/>
    </row>
    <row r="2016" spans="1:6" x14ac:dyDescent="0.25">
      <c r="A2016" s="38"/>
      <c r="B2016" s="38"/>
      <c r="C2016" s="38"/>
      <c r="D2016" s="38"/>
      <c r="E2016" s="38"/>
      <c r="F2016" s="38"/>
    </row>
    <row r="2017" spans="1:6" x14ac:dyDescent="0.25">
      <c r="A2017" s="38"/>
      <c r="B2017" s="38"/>
      <c r="C2017" s="38"/>
      <c r="D2017" s="38"/>
      <c r="E2017" s="38"/>
      <c r="F2017" s="38"/>
    </row>
    <row r="2018" spans="1:6" x14ac:dyDescent="0.25">
      <c r="A2018" s="38"/>
      <c r="B2018" s="38"/>
      <c r="C2018" s="38"/>
      <c r="D2018" s="38"/>
      <c r="E2018" s="38"/>
      <c r="F2018" s="38"/>
    </row>
    <row r="2019" spans="1:6" x14ac:dyDescent="0.25">
      <c r="A2019" s="38"/>
      <c r="B2019" s="38"/>
      <c r="C2019" s="38"/>
      <c r="D2019" s="38"/>
      <c r="E2019" s="38"/>
      <c r="F2019" s="38"/>
    </row>
    <row r="2020" spans="1:6" x14ac:dyDescent="0.25">
      <c r="A2020" s="38"/>
      <c r="B2020" s="38"/>
      <c r="C2020" s="38"/>
      <c r="D2020" s="38"/>
      <c r="E2020" s="38"/>
      <c r="F2020" s="38"/>
    </row>
    <row r="2021" spans="1:6" x14ac:dyDescent="0.25">
      <c r="A2021" s="38"/>
      <c r="B2021" s="38"/>
      <c r="C2021" s="38"/>
      <c r="D2021" s="38"/>
      <c r="E2021" s="38"/>
      <c r="F2021" s="38"/>
    </row>
    <row r="2022" spans="1:6" x14ac:dyDescent="0.25">
      <c r="A2022" s="38"/>
      <c r="B2022" s="38"/>
      <c r="C2022" s="38"/>
      <c r="D2022" s="38"/>
      <c r="E2022" s="38"/>
      <c r="F2022" s="38"/>
    </row>
    <row r="2023" spans="1:6" x14ac:dyDescent="0.25">
      <c r="A2023" s="38"/>
      <c r="B2023" s="38"/>
      <c r="C2023" s="38"/>
      <c r="D2023" s="38"/>
      <c r="E2023" s="38"/>
      <c r="F2023" s="38"/>
    </row>
    <row r="2024" spans="1:6" x14ac:dyDescent="0.25">
      <c r="A2024" s="38"/>
      <c r="B2024" s="38"/>
      <c r="C2024" s="38"/>
      <c r="D2024" s="38"/>
      <c r="E2024" s="38"/>
      <c r="F2024" s="38"/>
    </row>
    <row r="2025" spans="1:6" x14ac:dyDescent="0.25">
      <c r="A2025" s="38"/>
      <c r="B2025" s="38"/>
      <c r="C2025" s="38"/>
      <c r="D2025" s="38"/>
      <c r="E2025" s="38"/>
      <c r="F2025" s="38"/>
    </row>
    <row r="2026" spans="1:6" x14ac:dyDescent="0.25">
      <c r="A2026" s="38"/>
      <c r="B2026" s="38"/>
      <c r="C2026" s="38"/>
      <c r="D2026" s="38"/>
      <c r="E2026" s="38"/>
      <c r="F2026" s="38"/>
    </row>
    <row r="2027" spans="1:6" x14ac:dyDescent="0.25">
      <c r="A2027" s="38"/>
      <c r="B2027" s="38"/>
      <c r="C2027" s="38"/>
      <c r="D2027" s="38"/>
      <c r="E2027" s="38"/>
      <c r="F2027" s="38"/>
    </row>
    <row r="2028" spans="1:6" x14ac:dyDescent="0.25">
      <c r="A2028" s="38"/>
      <c r="B2028" s="38"/>
      <c r="C2028" s="38"/>
      <c r="D2028" s="38"/>
      <c r="E2028" s="38"/>
      <c r="F2028" s="38"/>
    </row>
    <row r="2029" spans="1:6" x14ac:dyDescent="0.25">
      <c r="A2029" s="38"/>
      <c r="B2029" s="38"/>
      <c r="C2029" s="38"/>
      <c r="D2029" s="38"/>
      <c r="E2029" s="38"/>
      <c r="F2029" s="38"/>
    </row>
    <row r="2030" spans="1:6" x14ac:dyDescent="0.25">
      <c r="A2030" s="38"/>
      <c r="B2030" s="38"/>
      <c r="C2030" s="38"/>
      <c r="D2030" s="38"/>
      <c r="E2030" s="38"/>
      <c r="F2030" s="38"/>
    </row>
    <row r="2031" spans="1:6" x14ac:dyDescent="0.25">
      <c r="A2031" s="38"/>
      <c r="B2031" s="38"/>
      <c r="C2031" s="38"/>
      <c r="D2031" s="38"/>
      <c r="E2031" s="38"/>
      <c r="F2031" s="38"/>
    </row>
    <row r="2032" spans="1:6" x14ac:dyDescent="0.25">
      <c r="A2032" s="38"/>
      <c r="B2032" s="38"/>
      <c r="C2032" s="38"/>
      <c r="D2032" s="38"/>
      <c r="E2032" s="38"/>
      <c r="F2032" s="38"/>
    </row>
    <row r="2033" spans="1:6" x14ac:dyDescent="0.25">
      <c r="A2033" s="38"/>
      <c r="B2033" s="38"/>
      <c r="C2033" s="38"/>
      <c r="D2033" s="38"/>
      <c r="E2033" s="38"/>
      <c r="F2033" s="38"/>
    </row>
    <row r="2034" spans="1:6" x14ac:dyDescent="0.25">
      <c r="A2034" s="38"/>
      <c r="B2034" s="38"/>
      <c r="C2034" s="38"/>
      <c r="D2034" s="38"/>
      <c r="E2034" s="38"/>
      <c r="F2034" s="38"/>
    </row>
    <row r="2035" spans="1:6" x14ac:dyDescent="0.25">
      <c r="A2035" s="38"/>
      <c r="B2035" s="38"/>
      <c r="C2035" s="38"/>
      <c r="D2035" s="38"/>
      <c r="E2035" s="38"/>
      <c r="F2035" s="38"/>
    </row>
    <row r="2036" spans="1:6" x14ac:dyDescent="0.25">
      <c r="A2036" s="38"/>
      <c r="B2036" s="38"/>
      <c r="C2036" s="38"/>
      <c r="D2036" s="38"/>
      <c r="E2036" s="38"/>
      <c r="F2036" s="38"/>
    </row>
    <row r="2037" spans="1:6" x14ac:dyDescent="0.25">
      <c r="A2037" s="38"/>
      <c r="B2037" s="38"/>
      <c r="C2037" s="38"/>
      <c r="D2037" s="38"/>
      <c r="E2037" s="38"/>
      <c r="F2037" s="38"/>
    </row>
    <row r="2038" spans="1:6" x14ac:dyDescent="0.25">
      <c r="A2038" s="38"/>
      <c r="B2038" s="38"/>
      <c r="C2038" s="38"/>
      <c r="D2038" s="38"/>
      <c r="E2038" s="38"/>
      <c r="F2038" s="38"/>
    </row>
    <row r="2039" spans="1:6" x14ac:dyDescent="0.25">
      <c r="A2039" s="38"/>
      <c r="B2039" s="38"/>
      <c r="C2039" s="38"/>
      <c r="D2039" s="38"/>
      <c r="E2039" s="38"/>
      <c r="F2039" s="38"/>
    </row>
    <row r="2040" spans="1:6" x14ac:dyDescent="0.25">
      <c r="A2040" s="38"/>
      <c r="B2040" s="38"/>
      <c r="C2040" s="38"/>
      <c r="D2040" s="38"/>
      <c r="E2040" s="38"/>
      <c r="F2040" s="38"/>
    </row>
    <row r="2041" spans="1:6" x14ac:dyDescent="0.25">
      <c r="A2041" s="38"/>
      <c r="B2041" s="38"/>
      <c r="C2041" s="38"/>
      <c r="D2041" s="38"/>
      <c r="E2041" s="38"/>
      <c r="F2041" s="38"/>
    </row>
    <row r="2042" spans="1:6" x14ac:dyDescent="0.25">
      <c r="A2042" s="38"/>
      <c r="B2042" s="38"/>
      <c r="C2042" s="38"/>
      <c r="D2042" s="38"/>
      <c r="E2042" s="38"/>
      <c r="F2042" s="38"/>
    </row>
    <row r="2043" spans="1:6" x14ac:dyDescent="0.25">
      <c r="A2043" s="38"/>
      <c r="B2043" s="38"/>
      <c r="C2043" s="38"/>
      <c r="D2043" s="38"/>
      <c r="E2043" s="38"/>
      <c r="F2043" s="38"/>
    </row>
    <row r="2044" spans="1:6" x14ac:dyDescent="0.25">
      <c r="A2044" s="38"/>
      <c r="B2044" s="38"/>
      <c r="C2044" s="38"/>
      <c r="D2044" s="38"/>
      <c r="E2044" s="38"/>
      <c r="F2044" s="38"/>
    </row>
    <row r="2045" spans="1:6" x14ac:dyDescent="0.25">
      <c r="A2045" s="38"/>
      <c r="B2045" s="38"/>
      <c r="C2045" s="38"/>
      <c r="D2045" s="38"/>
      <c r="E2045" s="38"/>
      <c r="F2045" s="38"/>
    </row>
    <row r="2046" spans="1:6" x14ac:dyDescent="0.25">
      <c r="A2046" s="38"/>
      <c r="B2046" s="38"/>
      <c r="C2046" s="38"/>
      <c r="D2046" s="38"/>
      <c r="E2046" s="38"/>
      <c r="F2046" s="38"/>
    </row>
    <row r="2047" spans="1:6" x14ac:dyDescent="0.25">
      <c r="A2047" s="38"/>
      <c r="B2047" s="38"/>
      <c r="C2047" s="38"/>
      <c r="D2047" s="38"/>
      <c r="E2047" s="38"/>
      <c r="F2047" s="38"/>
    </row>
    <row r="2048" spans="1:6" x14ac:dyDescent="0.25">
      <c r="A2048" s="38"/>
      <c r="B2048" s="38"/>
      <c r="C2048" s="38"/>
      <c r="D2048" s="38"/>
      <c r="E2048" s="38"/>
      <c r="F2048" s="38"/>
    </row>
    <row r="2049" spans="1:6" x14ac:dyDescent="0.25">
      <c r="A2049" s="38"/>
      <c r="B2049" s="38"/>
      <c r="C2049" s="38"/>
      <c r="D2049" s="38"/>
      <c r="E2049" s="38"/>
      <c r="F2049" s="38"/>
    </row>
    <row r="2050" spans="1:6" x14ac:dyDescent="0.25">
      <c r="A2050" s="38"/>
      <c r="B2050" s="38"/>
      <c r="C2050" s="38"/>
      <c r="D2050" s="38"/>
      <c r="E2050" s="38"/>
      <c r="F2050" s="38"/>
    </row>
    <row r="2051" spans="1:6" x14ac:dyDescent="0.25">
      <c r="A2051" s="38"/>
      <c r="B2051" s="38"/>
      <c r="C2051" s="38"/>
      <c r="D2051" s="38"/>
      <c r="E2051" s="38"/>
      <c r="F2051" s="38"/>
    </row>
    <row r="2052" spans="1:6" x14ac:dyDescent="0.25">
      <c r="A2052" s="38"/>
      <c r="B2052" s="38"/>
      <c r="C2052" s="38"/>
      <c r="D2052" s="38"/>
      <c r="E2052" s="38"/>
      <c r="F2052" s="38"/>
    </row>
    <row r="2053" spans="1:6" x14ac:dyDescent="0.25">
      <c r="A2053" s="38"/>
      <c r="B2053" s="38"/>
      <c r="C2053" s="38"/>
      <c r="D2053" s="38"/>
      <c r="E2053" s="38"/>
      <c r="F2053" s="38"/>
    </row>
    <row r="2054" spans="1:6" x14ac:dyDescent="0.25">
      <c r="A2054" s="38"/>
      <c r="B2054" s="38"/>
      <c r="C2054" s="38"/>
      <c r="D2054" s="38"/>
      <c r="E2054" s="38"/>
      <c r="F2054" s="38"/>
    </row>
    <row r="2055" spans="1:6" x14ac:dyDescent="0.25">
      <c r="A2055" s="38"/>
      <c r="B2055" s="38"/>
      <c r="C2055" s="38"/>
      <c r="D2055" s="38"/>
      <c r="E2055" s="38"/>
      <c r="F2055" s="38"/>
    </row>
    <row r="2056" spans="1:6" x14ac:dyDescent="0.25">
      <c r="A2056" s="38"/>
      <c r="B2056" s="38"/>
      <c r="C2056" s="38"/>
      <c r="D2056" s="38"/>
      <c r="E2056" s="38"/>
      <c r="F2056" s="38"/>
    </row>
    <row r="2057" spans="1:6" x14ac:dyDescent="0.25">
      <c r="A2057" s="38"/>
      <c r="B2057" s="38"/>
      <c r="C2057" s="38"/>
      <c r="D2057" s="38"/>
      <c r="E2057" s="38"/>
      <c r="F2057" s="38"/>
    </row>
    <row r="2058" spans="1:6" x14ac:dyDescent="0.25">
      <c r="A2058" s="38"/>
      <c r="B2058" s="38"/>
      <c r="C2058" s="38"/>
      <c r="D2058" s="38"/>
      <c r="E2058" s="38"/>
      <c r="F2058" s="38"/>
    </row>
    <row r="2059" spans="1:6" x14ac:dyDescent="0.25">
      <c r="A2059" s="38"/>
      <c r="B2059" s="38"/>
      <c r="C2059" s="38"/>
      <c r="D2059" s="38"/>
      <c r="E2059" s="38"/>
      <c r="F2059" s="38"/>
    </row>
    <row r="2060" spans="1:6" x14ac:dyDescent="0.25">
      <c r="A2060" s="38"/>
      <c r="B2060" s="38"/>
      <c r="C2060" s="38"/>
      <c r="D2060" s="38"/>
      <c r="E2060" s="38"/>
      <c r="F2060" s="38"/>
    </row>
    <row r="2061" spans="1:6" x14ac:dyDescent="0.25">
      <c r="A2061" s="38"/>
      <c r="B2061" s="38"/>
      <c r="C2061" s="38"/>
      <c r="D2061" s="38"/>
      <c r="E2061" s="38"/>
      <c r="F2061" s="38"/>
    </row>
    <row r="2062" spans="1:6" x14ac:dyDescent="0.25">
      <c r="A2062" s="38"/>
      <c r="B2062" s="38"/>
      <c r="C2062" s="38"/>
      <c r="D2062" s="38"/>
      <c r="E2062" s="38"/>
      <c r="F2062" s="38"/>
    </row>
    <row r="2063" spans="1:6" x14ac:dyDescent="0.25">
      <c r="A2063" s="38"/>
      <c r="B2063" s="38"/>
      <c r="C2063" s="38"/>
      <c r="D2063" s="38"/>
      <c r="E2063" s="38"/>
      <c r="F2063" s="38"/>
    </row>
    <row r="2064" spans="1:6" x14ac:dyDescent="0.25">
      <c r="A2064" s="38"/>
      <c r="B2064" s="38"/>
      <c r="C2064" s="38"/>
      <c r="D2064" s="38"/>
      <c r="E2064" s="38"/>
      <c r="F2064" s="38"/>
    </row>
    <row r="2065" spans="1:6" x14ac:dyDescent="0.25">
      <c r="A2065" s="38"/>
      <c r="B2065" s="38"/>
      <c r="C2065" s="38"/>
      <c r="D2065" s="38"/>
      <c r="E2065" s="38"/>
      <c r="F2065" s="38"/>
    </row>
    <row r="2066" spans="1:6" x14ac:dyDescent="0.25">
      <c r="A2066" s="38"/>
      <c r="B2066" s="38"/>
      <c r="C2066" s="38"/>
      <c r="D2066" s="38"/>
      <c r="E2066" s="38"/>
      <c r="F2066" s="38"/>
    </row>
    <row r="2067" spans="1:6" x14ac:dyDescent="0.25">
      <c r="A2067" s="38"/>
      <c r="B2067" s="38"/>
      <c r="C2067" s="38"/>
      <c r="D2067" s="38"/>
      <c r="E2067" s="38"/>
      <c r="F2067" s="38"/>
    </row>
    <row r="2068" spans="1:6" x14ac:dyDescent="0.25">
      <c r="A2068" s="38"/>
      <c r="B2068" s="38"/>
      <c r="C2068" s="38"/>
      <c r="D2068" s="38"/>
      <c r="E2068" s="38"/>
      <c r="F2068" s="38"/>
    </row>
    <row r="2069" spans="1:6" x14ac:dyDescent="0.25">
      <c r="A2069" s="38"/>
      <c r="B2069" s="38"/>
      <c r="C2069" s="38"/>
      <c r="D2069" s="38"/>
      <c r="E2069" s="38"/>
      <c r="F2069" s="38"/>
    </row>
    <row r="2070" spans="1:6" x14ac:dyDescent="0.25">
      <c r="A2070" s="38"/>
      <c r="B2070" s="38"/>
      <c r="C2070" s="38"/>
      <c r="D2070" s="38"/>
      <c r="E2070" s="38"/>
      <c r="F2070" s="38"/>
    </row>
    <row r="2071" spans="1:6" x14ac:dyDescent="0.25">
      <c r="A2071" s="38"/>
      <c r="B2071" s="38"/>
      <c r="C2071" s="38"/>
      <c r="D2071" s="38"/>
      <c r="E2071" s="38"/>
      <c r="F2071" s="38"/>
    </row>
    <row r="2072" spans="1:6" x14ac:dyDescent="0.25">
      <c r="A2072" s="38"/>
      <c r="B2072" s="38"/>
      <c r="C2072" s="38"/>
      <c r="D2072" s="38"/>
      <c r="E2072" s="38"/>
      <c r="F2072" s="38"/>
    </row>
    <row r="2073" spans="1:6" x14ac:dyDescent="0.25">
      <c r="A2073" s="38"/>
      <c r="B2073" s="38"/>
      <c r="C2073" s="38"/>
      <c r="D2073" s="38"/>
      <c r="E2073" s="38"/>
      <c r="F2073" s="38"/>
    </row>
    <row r="2074" spans="1:6" x14ac:dyDescent="0.25">
      <c r="A2074" s="38"/>
      <c r="B2074" s="38"/>
      <c r="C2074" s="38"/>
      <c r="D2074" s="38"/>
      <c r="E2074" s="38"/>
      <c r="F2074" s="38"/>
    </row>
    <row r="2075" spans="1:6" x14ac:dyDescent="0.25">
      <c r="A2075" s="38"/>
      <c r="B2075" s="38"/>
      <c r="C2075" s="38"/>
      <c r="D2075" s="38"/>
      <c r="E2075" s="38"/>
      <c r="F2075" s="38"/>
    </row>
    <row r="2076" spans="1:6" x14ac:dyDescent="0.25">
      <c r="A2076" s="38"/>
      <c r="B2076" s="38"/>
      <c r="C2076" s="38"/>
      <c r="D2076" s="38"/>
      <c r="E2076" s="38"/>
      <c r="F2076" s="38"/>
    </row>
    <row r="2077" spans="1:6" x14ac:dyDescent="0.25">
      <c r="A2077" s="38"/>
      <c r="B2077" s="38"/>
      <c r="C2077" s="38"/>
      <c r="D2077" s="38"/>
      <c r="E2077" s="38"/>
      <c r="F2077" s="38"/>
    </row>
    <row r="2078" spans="1:6" x14ac:dyDescent="0.25">
      <c r="A2078" s="38"/>
      <c r="B2078" s="38"/>
      <c r="C2078" s="38"/>
      <c r="D2078" s="38"/>
      <c r="E2078" s="38"/>
      <c r="F2078" s="38"/>
    </row>
    <row r="2079" spans="1:6" x14ac:dyDescent="0.25">
      <c r="A2079" s="38"/>
      <c r="B2079" s="38"/>
      <c r="C2079" s="38"/>
      <c r="D2079" s="38"/>
      <c r="E2079" s="38"/>
      <c r="F2079" s="38"/>
    </row>
    <row r="2080" spans="1:6" x14ac:dyDescent="0.25">
      <c r="A2080" s="38"/>
      <c r="B2080" s="38"/>
      <c r="C2080" s="38"/>
      <c r="D2080" s="38"/>
      <c r="E2080" s="38"/>
      <c r="F2080" s="38"/>
    </row>
    <row r="2081" spans="1:6" x14ac:dyDescent="0.25">
      <c r="A2081" s="38"/>
      <c r="B2081" s="38"/>
      <c r="C2081" s="38"/>
      <c r="D2081" s="38"/>
      <c r="E2081" s="38"/>
      <c r="F2081" s="38"/>
    </row>
    <row r="2082" spans="1:6" x14ac:dyDescent="0.25">
      <c r="A2082" s="38"/>
      <c r="B2082" s="38"/>
      <c r="C2082" s="38"/>
      <c r="D2082" s="38"/>
      <c r="E2082" s="38"/>
      <c r="F2082" s="38"/>
    </row>
    <row r="2083" spans="1:6" x14ac:dyDescent="0.25">
      <c r="A2083" s="38"/>
      <c r="B2083" s="38"/>
      <c r="C2083" s="38"/>
      <c r="D2083" s="38"/>
      <c r="E2083" s="38"/>
      <c r="F2083" s="38"/>
    </row>
    <row r="2084" spans="1:6" x14ac:dyDescent="0.25">
      <c r="A2084" s="38"/>
      <c r="B2084" s="38"/>
      <c r="C2084" s="38"/>
      <c r="D2084" s="38"/>
      <c r="E2084" s="38"/>
      <c r="F2084" s="38"/>
    </row>
    <row r="2085" spans="1:6" x14ac:dyDescent="0.25">
      <c r="A2085" s="38"/>
      <c r="B2085" s="38"/>
      <c r="C2085" s="38"/>
      <c r="D2085" s="38"/>
      <c r="E2085" s="38"/>
      <c r="F2085" s="38"/>
    </row>
    <row r="2086" spans="1:6" x14ac:dyDescent="0.25">
      <c r="A2086" s="38"/>
      <c r="B2086" s="38"/>
      <c r="C2086" s="38"/>
      <c r="D2086" s="38"/>
      <c r="E2086" s="38"/>
      <c r="F2086" s="38"/>
    </row>
    <row r="2087" spans="1:6" x14ac:dyDescent="0.25">
      <c r="A2087" s="38"/>
      <c r="B2087" s="38"/>
      <c r="C2087" s="38"/>
      <c r="D2087" s="38"/>
      <c r="E2087" s="38"/>
      <c r="F2087" s="38"/>
    </row>
    <row r="2088" spans="1:6" x14ac:dyDescent="0.25">
      <c r="A2088" s="38"/>
      <c r="B2088" s="38"/>
      <c r="C2088" s="38"/>
      <c r="D2088" s="38"/>
      <c r="E2088" s="38"/>
      <c r="F2088" s="38"/>
    </row>
    <row r="2089" spans="1:6" x14ac:dyDescent="0.25">
      <c r="A2089" s="38"/>
      <c r="B2089" s="38"/>
      <c r="C2089" s="38"/>
      <c r="D2089" s="38"/>
      <c r="E2089" s="38"/>
      <c r="F2089" s="38"/>
    </row>
    <row r="2090" spans="1:6" x14ac:dyDescent="0.25">
      <c r="A2090" s="38"/>
      <c r="B2090" s="38"/>
      <c r="C2090" s="38"/>
      <c r="D2090" s="38"/>
      <c r="E2090" s="38"/>
      <c r="F2090" s="38"/>
    </row>
    <row r="2091" spans="1:6" x14ac:dyDescent="0.25">
      <c r="A2091" s="38"/>
      <c r="B2091" s="38"/>
      <c r="C2091" s="38"/>
      <c r="D2091" s="38"/>
      <c r="E2091" s="38"/>
      <c r="F2091" s="38"/>
    </row>
    <row r="2092" spans="1:6" x14ac:dyDescent="0.25">
      <c r="A2092" s="38"/>
      <c r="B2092" s="38"/>
      <c r="C2092" s="38"/>
      <c r="D2092" s="38"/>
      <c r="E2092" s="38"/>
      <c r="F2092" s="38"/>
    </row>
    <row r="2093" spans="1:6" x14ac:dyDescent="0.25">
      <c r="A2093" s="38"/>
      <c r="B2093" s="38"/>
      <c r="C2093" s="38"/>
      <c r="D2093" s="38"/>
      <c r="E2093" s="38"/>
      <c r="F2093" s="38"/>
    </row>
    <row r="2094" spans="1:6" x14ac:dyDescent="0.25">
      <c r="A2094" s="38"/>
      <c r="B2094" s="38"/>
      <c r="C2094" s="38"/>
      <c r="D2094" s="38"/>
      <c r="E2094" s="38"/>
      <c r="F2094" s="38"/>
    </row>
    <row r="2095" spans="1:6" x14ac:dyDescent="0.25">
      <c r="A2095" s="38"/>
      <c r="B2095" s="38"/>
      <c r="C2095" s="38"/>
      <c r="D2095" s="38"/>
      <c r="E2095" s="38"/>
      <c r="F2095" s="38"/>
    </row>
    <row r="2096" spans="1:6" x14ac:dyDescent="0.25">
      <c r="A2096" s="38"/>
      <c r="B2096" s="38"/>
      <c r="C2096" s="38"/>
      <c r="D2096" s="38"/>
      <c r="E2096" s="38"/>
      <c r="F2096" s="38"/>
    </row>
    <row r="2097" spans="1:6" x14ac:dyDescent="0.25">
      <c r="A2097" s="38"/>
      <c r="B2097" s="38"/>
      <c r="C2097" s="38"/>
      <c r="D2097" s="38"/>
      <c r="E2097" s="38"/>
      <c r="F2097" s="38"/>
    </row>
    <row r="2098" spans="1:6" x14ac:dyDescent="0.25">
      <c r="A2098" s="38"/>
      <c r="B2098" s="38"/>
      <c r="C2098" s="38"/>
      <c r="D2098" s="38"/>
      <c r="E2098" s="38"/>
      <c r="F2098" s="38"/>
    </row>
    <row r="2099" spans="1:6" x14ac:dyDescent="0.25">
      <c r="A2099" s="38"/>
      <c r="B2099" s="38"/>
      <c r="C2099" s="38"/>
      <c r="D2099" s="38"/>
      <c r="E2099" s="38"/>
      <c r="F2099" s="38"/>
    </row>
    <row r="2100" spans="1:6" x14ac:dyDescent="0.25">
      <c r="A2100" s="38"/>
      <c r="B2100" s="38"/>
      <c r="C2100" s="38"/>
      <c r="D2100" s="38"/>
      <c r="E2100" s="38"/>
      <c r="F2100" s="38"/>
    </row>
    <row r="2101" spans="1:6" x14ac:dyDescent="0.25">
      <c r="A2101" s="38"/>
      <c r="B2101" s="38"/>
      <c r="C2101" s="38"/>
      <c r="D2101" s="38"/>
      <c r="E2101" s="38"/>
      <c r="F2101" s="38"/>
    </row>
    <row r="2102" spans="1:6" x14ac:dyDescent="0.25">
      <c r="A2102" s="38"/>
      <c r="B2102" s="38"/>
      <c r="C2102" s="38"/>
      <c r="D2102" s="38"/>
      <c r="E2102" s="38"/>
      <c r="F2102" s="38"/>
    </row>
    <row r="2103" spans="1:6" x14ac:dyDescent="0.25">
      <c r="A2103" s="38"/>
      <c r="B2103" s="38"/>
      <c r="C2103" s="38"/>
      <c r="D2103" s="38"/>
      <c r="E2103" s="38"/>
      <c r="F2103" s="38"/>
    </row>
    <row r="2104" spans="1:6" x14ac:dyDescent="0.25">
      <c r="A2104" s="38"/>
      <c r="B2104" s="38"/>
      <c r="C2104" s="38"/>
      <c r="D2104" s="38"/>
      <c r="E2104" s="38"/>
      <c r="F2104" s="38"/>
    </row>
    <row r="2105" spans="1:6" x14ac:dyDescent="0.25">
      <c r="A2105" s="38"/>
      <c r="B2105" s="38"/>
      <c r="C2105" s="38"/>
      <c r="D2105" s="38"/>
      <c r="E2105" s="38"/>
      <c r="F2105" s="38"/>
    </row>
    <row r="2106" spans="1:6" x14ac:dyDescent="0.25">
      <c r="A2106" s="38"/>
      <c r="B2106" s="38"/>
      <c r="C2106" s="38"/>
      <c r="D2106" s="38"/>
      <c r="E2106" s="38"/>
      <c r="F2106" s="38"/>
    </row>
    <row r="2107" spans="1:6" x14ac:dyDescent="0.25">
      <c r="A2107" s="38"/>
      <c r="B2107" s="38"/>
      <c r="C2107" s="38"/>
      <c r="D2107" s="38"/>
      <c r="E2107" s="38"/>
      <c r="F2107" s="38"/>
    </row>
    <row r="2108" spans="1:6" x14ac:dyDescent="0.25">
      <c r="A2108" s="38"/>
      <c r="B2108" s="38"/>
      <c r="C2108" s="38"/>
      <c r="D2108" s="38"/>
      <c r="E2108" s="38"/>
      <c r="F2108" s="38"/>
    </row>
    <row r="2109" spans="1:6" x14ac:dyDescent="0.25">
      <c r="A2109" s="38"/>
      <c r="B2109" s="38"/>
      <c r="C2109" s="38"/>
      <c r="D2109" s="38"/>
      <c r="E2109" s="38"/>
      <c r="F2109" s="38"/>
    </row>
    <row r="2110" spans="1:6" x14ac:dyDescent="0.25">
      <c r="A2110" s="38"/>
      <c r="B2110" s="38"/>
      <c r="C2110" s="38"/>
      <c r="D2110" s="38"/>
      <c r="E2110" s="38"/>
      <c r="F2110" s="38"/>
    </row>
    <row r="2111" spans="1:6" x14ac:dyDescent="0.25">
      <c r="A2111" s="38"/>
      <c r="B2111" s="38"/>
      <c r="C2111" s="38"/>
      <c r="D2111" s="38"/>
      <c r="E2111" s="38"/>
      <c r="F2111" s="38"/>
    </row>
    <row r="2112" spans="1:6" x14ac:dyDescent="0.25">
      <c r="A2112" s="38"/>
      <c r="B2112" s="38"/>
      <c r="C2112" s="38"/>
      <c r="D2112" s="38"/>
      <c r="E2112" s="38"/>
      <c r="F2112" s="38"/>
    </row>
    <row r="2113" spans="1:6" x14ac:dyDescent="0.25">
      <c r="A2113" s="38"/>
      <c r="B2113" s="38"/>
      <c r="C2113" s="38"/>
      <c r="D2113" s="38"/>
      <c r="E2113" s="38"/>
      <c r="F2113" s="38"/>
    </row>
    <row r="2114" spans="1:6" x14ac:dyDescent="0.25">
      <c r="A2114" s="38"/>
      <c r="B2114" s="38"/>
      <c r="C2114" s="38"/>
      <c r="D2114" s="38"/>
      <c r="E2114" s="38"/>
      <c r="F2114" s="38"/>
    </row>
    <row r="2115" spans="1:6" x14ac:dyDescent="0.25">
      <c r="A2115" s="38"/>
      <c r="B2115" s="38"/>
      <c r="C2115" s="38"/>
      <c r="D2115" s="38"/>
      <c r="E2115" s="38"/>
      <c r="F2115" s="38"/>
    </row>
    <row r="2116" spans="1:6" x14ac:dyDescent="0.25">
      <c r="A2116" s="38"/>
      <c r="B2116" s="38"/>
      <c r="C2116" s="38"/>
      <c r="D2116" s="38"/>
      <c r="E2116" s="38"/>
      <c r="F2116" s="38"/>
    </row>
    <row r="2117" spans="1:6" x14ac:dyDescent="0.25">
      <c r="A2117" s="38"/>
      <c r="B2117" s="38"/>
      <c r="C2117" s="38"/>
      <c r="D2117" s="38"/>
      <c r="E2117" s="38"/>
      <c r="F2117" s="38"/>
    </row>
    <row r="2118" spans="1:6" x14ac:dyDescent="0.25">
      <c r="A2118" s="38"/>
      <c r="B2118" s="38"/>
      <c r="C2118" s="38"/>
      <c r="D2118" s="38"/>
      <c r="E2118" s="38"/>
      <c r="F2118" s="38"/>
    </row>
    <row r="2119" spans="1:6" x14ac:dyDescent="0.25">
      <c r="A2119" s="38"/>
      <c r="B2119" s="38"/>
      <c r="C2119" s="38"/>
      <c r="D2119" s="38"/>
      <c r="E2119" s="38"/>
      <c r="F2119" s="38"/>
    </row>
    <row r="2120" spans="1:6" x14ac:dyDescent="0.25">
      <c r="A2120" s="38"/>
      <c r="B2120" s="38"/>
      <c r="C2120" s="38"/>
      <c r="D2120" s="38"/>
      <c r="E2120" s="38"/>
      <c r="F2120" s="38"/>
    </row>
    <row r="2121" spans="1:6" x14ac:dyDescent="0.25">
      <c r="A2121" s="38"/>
      <c r="B2121" s="38"/>
      <c r="C2121" s="38"/>
      <c r="D2121" s="38"/>
      <c r="E2121" s="38"/>
      <c r="F2121" s="38"/>
    </row>
    <row r="2122" spans="1:6" x14ac:dyDescent="0.25">
      <c r="A2122" s="38"/>
      <c r="B2122" s="38"/>
      <c r="C2122" s="38"/>
      <c r="D2122" s="38"/>
      <c r="E2122" s="38"/>
      <c r="F2122" s="38"/>
    </row>
    <row r="2123" spans="1:6" x14ac:dyDescent="0.25">
      <c r="A2123" s="38"/>
      <c r="B2123" s="38"/>
      <c r="C2123" s="38"/>
      <c r="D2123" s="38"/>
      <c r="E2123" s="38"/>
      <c r="F2123" s="38"/>
    </row>
    <row r="2124" spans="1:6" x14ac:dyDescent="0.25">
      <c r="A2124" s="38"/>
      <c r="B2124" s="38"/>
      <c r="C2124" s="38"/>
      <c r="D2124" s="38"/>
      <c r="E2124" s="38"/>
      <c r="F2124" s="38"/>
    </row>
    <row r="2125" spans="1:6" x14ac:dyDescent="0.25">
      <c r="A2125" s="38"/>
      <c r="B2125" s="38"/>
      <c r="C2125" s="38"/>
      <c r="D2125" s="38"/>
      <c r="E2125" s="38"/>
      <c r="F2125" s="38"/>
    </row>
    <row r="2126" spans="1:6" x14ac:dyDescent="0.25">
      <c r="A2126" s="38"/>
      <c r="B2126" s="38"/>
      <c r="C2126" s="38"/>
      <c r="D2126" s="38"/>
      <c r="E2126" s="38"/>
      <c r="F2126" s="38"/>
    </row>
    <row r="2127" spans="1:6" x14ac:dyDescent="0.25">
      <c r="A2127" s="38"/>
      <c r="B2127" s="38"/>
      <c r="C2127" s="38"/>
      <c r="D2127" s="38"/>
      <c r="E2127" s="38"/>
      <c r="F2127" s="38"/>
    </row>
    <row r="2128" spans="1:6" x14ac:dyDescent="0.25">
      <c r="A2128" s="38"/>
      <c r="B2128" s="38"/>
      <c r="C2128" s="38"/>
      <c r="D2128" s="38"/>
      <c r="E2128" s="38"/>
      <c r="F2128" s="38"/>
    </row>
    <row r="2129" spans="1:6" x14ac:dyDescent="0.25">
      <c r="A2129" s="38"/>
      <c r="B2129" s="38"/>
      <c r="C2129" s="38"/>
      <c r="D2129" s="38"/>
      <c r="E2129" s="38"/>
      <c r="F2129" s="38"/>
    </row>
    <row r="2130" spans="1:6" x14ac:dyDescent="0.25">
      <c r="A2130" s="38"/>
      <c r="B2130" s="38"/>
      <c r="C2130" s="38"/>
      <c r="D2130" s="38"/>
      <c r="E2130" s="38"/>
      <c r="F2130" s="38"/>
    </row>
    <row r="2131" spans="1:6" x14ac:dyDescent="0.25">
      <c r="A2131" s="38"/>
      <c r="B2131" s="38"/>
      <c r="C2131" s="38"/>
      <c r="D2131" s="38"/>
      <c r="E2131" s="38"/>
      <c r="F2131" s="38"/>
    </row>
    <row r="2132" spans="1:6" x14ac:dyDescent="0.25">
      <c r="A2132" s="38"/>
      <c r="B2132" s="38"/>
      <c r="C2132" s="38"/>
      <c r="D2132" s="38"/>
      <c r="E2132" s="38"/>
      <c r="F2132" s="38"/>
    </row>
    <row r="2133" spans="1:6" x14ac:dyDescent="0.25">
      <c r="A2133" s="38"/>
      <c r="B2133" s="38"/>
      <c r="C2133" s="38"/>
      <c r="D2133" s="38"/>
      <c r="E2133" s="38"/>
      <c r="F2133" s="38"/>
    </row>
    <row r="2134" spans="1:6" x14ac:dyDescent="0.25">
      <c r="A2134" s="38"/>
      <c r="B2134" s="38"/>
      <c r="C2134" s="38"/>
      <c r="D2134" s="38"/>
      <c r="E2134" s="38"/>
      <c r="F2134" s="38"/>
    </row>
    <row r="2135" spans="1:6" x14ac:dyDescent="0.25">
      <c r="A2135" s="38"/>
      <c r="B2135" s="38"/>
      <c r="C2135" s="38"/>
      <c r="D2135" s="38"/>
      <c r="E2135" s="38"/>
      <c r="F2135" s="38"/>
    </row>
    <row r="2136" spans="1:6" x14ac:dyDescent="0.25">
      <c r="A2136" s="38"/>
      <c r="B2136" s="38"/>
      <c r="C2136" s="38"/>
      <c r="D2136" s="38"/>
      <c r="E2136" s="38"/>
      <c r="F2136" s="38"/>
    </row>
    <row r="2137" spans="1:6" x14ac:dyDescent="0.25">
      <c r="A2137" s="38"/>
      <c r="B2137" s="38"/>
      <c r="C2137" s="38"/>
      <c r="D2137" s="38"/>
      <c r="E2137" s="38"/>
      <c r="F2137" s="38"/>
    </row>
    <row r="2138" spans="1:6" x14ac:dyDescent="0.25">
      <c r="A2138" s="38"/>
      <c r="B2138" s="38"/>
      <c r="C2138" s="38"/>
      <c r="D2138" s="38"/>
      <c r="E2138" s="38"/>
      <c r="F2138" s="38"/>
    </row>
    <row r="2139" spans="1:6" x14ac:dyDescent="0.25">
      <c r="A2139" s="38"/>
      <c r="B2139" s="38"/>
      <c r="C2139" s="38"/>
      <c r="D2139" s="38"/>
      <c r="E2139" s="38"/>
      <c r="F2139" s="38"/>
    </row>
    <row r="2140" spans="1:6" x14ac:dyDescent="0.25">
      <c r="A2140" s="38"/>
      <c r="B2140" s="38"/>
      <c r="C2140" s="38"/>
      <c r="D2140" s="38"/>
      <c r="E2140" s="38"/>
      <c r="F2140" s="38"/>
    </row>
    <row r="2141" spans="1:6" x14ac:dyDescent="0.25">
      <c r="A2141" s="38"/>
      <c r="B2141" s="38"/>
      <c r="C2141" s="38"/>
      <c r="D2141" s="38"/>
      <c r="E2141" s="38"/>
      <c r="F2141" s="38"/>
    </row>
    <row r="2142" spans="1:6" x14ac:dyDescent="0.25">
      <c r="A2142" s="38"/>
      <c r="B2142" s="38"/>
      <c r="C2142" s="38"/>
      <c r="D2142" s="38"/>
      <c r="E2142" s="38"/>
      <c r="F2142" s="38"/>
    </row>
    <row r="2143" spans="1:6" x14ac:dyDescent="0.25">
      <c r="A2143" s="38"/>
      <c r="B2143" s="38"/>
      <c r="C2143" s="38"/>
      <c r="D2143" s="38"/>
      <c r="E2143" s="38"/>
      <c r="F2143" s="38"/>
    </row>
    <row r="2144" spans="1:6" x14ac:dyDescent="0.25">
      <c r="A2144" s="38"/>
      <c r="B2144" s="38"/>
      <c r="C2144" s="38"/>
      <c r="D2144" s="38"/>
      <c r="E2144" s="38"/>
      <c r="F2144" s="38"/>
    </row>
    <row r="2145" spans="1:6" x14ac:dyDescent="0.25">
      <c r="A2145" s="38"/>
      <c r="B2145" s="38"/>
      <c r="C2145" s="38"/>
      <c r="D2145" s="38"/>
      <c r="E2145" s="38"/>
      <c r="F2145" s="38"/>
    </row>
    <row r="2146" spans="1:6" x14ac:dyDescent="0.25">
      <c r="A2146" s="38"/>
      <c r="B2146" s="38"/>
      <c r="C2146" s="38"/>
      <c r="D2146" s="38"/>
      <c r="E2146" s="38"/>
      <c r="F2146" s="38"/>
    </row>
    <row r="2147" spans="1:6" x14ac:dyDescent="0.25">
      <c r="A2147" s="38"/>
      <c r="B2147" s="38"/>
      <c r="C2147" s="38"/>
      <c r="D2147" s="38"/>
      <c r="E2147" s="38"/>
      <c r="F2147" s="38"/>
    </row>
    <row r="2148" spans="1:6" x14ac:dyDescent="0.25">
      <c r="A2148" s="38"/>
      <c r="B2148" s="38"/>
      <c r="C2148" s="38"/>
      <c r="D2148" s="38"/>
      <c r="E2148" s="38"/>
      <c r="F2148" s="38"/>
    </row>
    <row r="2149" spans="1:6" x14ac:dyDescent="0.25">
      <c r="A2149" s="38"/>
      <c r="B2149" s="38"/>
      <c r="C2149" s="38"/>
      <c r="D2149" s="38"/>
      <c r="E2149" s="38"/>
      <c r="F2149" s="38"/>
    </row>
    <row r="2150" spans="1:6" x14ac:dyDescent="0.25">
      <c r="A2150" s="38"/>
      <c r="B2150" s="38"/>
      <c r="C2150" s="38"/>
      <c r="D2150" s="38"/>
      <c r="E2150" s="38"/>
      <c r="F2150" s="38"/>
    </row>
    <row r="2151" spans="1:6" x14ac:dyDescent="0.25">
      <c r="A2151" s="38"/>
      <c r="B2151" s="38"/>
      <c r="C2151" s="38"/>
      <c r="D2151" s="38"/>
      <c r="E2151" s="38"/>
      <c r="F2151" s="38"/>
    </row>
    <row r="2152" spans="1:6" x14ac:dyDescent="0.25">
      <c r="A2152" s="38"/>
      <c r="B2152" s="38"/>
      <c r="C2152" s="38"/>
      <c r="D2152" s="38"/>
      <c r="E2152" s="38"/>
      <c r="F2152" s="38"/>
    </row>
    <row r="2153" spans="1:6" x14ac:dyDescent="0.25">
      <c r="A2153" s="38"/>
      <c r="B2153" s="38"/>
      <c r="C2153" s="38"/>
      <c r="D2153" s="38"/>
      <c r="E2153" s="38"/>
      <c r="F2153" s="38"/>
    </row>
    <row r="2154" spans="1:6" x14ac:dyDescent="0.25">
      <c r="A2154" s="38"/>
      <c r="B2154" s="38"/>
      <c r="C2154" s="38"/>
      <c r="D2154" s="38"/>
      <c r="E2154" s="38"/>
      <c r="F2154" s="38"/>
    </row>
    <row r="2155" spans="1:6" x14ac:dyDescent="0.25">
      <c r="A2155" s="38"/>
      <c r="B2155" s="38"/>
      <c r="C2155" s="38"/>
      <c r="D2155" s="38"/>
      <c r="E2155" s="38"/>
      <c r="F2155" s="38"/>
    </row>
    <row r="2156" spans="1:6" x14ac:dyDescent="0.25">
      <c r="A2156" s="38"/>
      <c r="B2156" s="38"/>
      <c r="C2156" s="38"/>
      <c r="D2156" s="38"/>
      <c r="E2156" s="38"/>
      <c r="F2156" s="38"/>
    </row>
    <row r="2157" spans="1:6" x14ac:dyDescent="0.25">
      <c r="A2157" s="38"/>
      <c r="B2157" s="38"/>
      <c r="C2157" s="38"/>
      <c r="D2157" s="38"/>
      <c r="E2157" s="38"/>
      <c r="F2157" s="38"/>
    </row>
    <row r="2158" spans="1:6" x14ac:dyDescent="0.25">
      <c r="A2158" s="38"/>
      <c r="B2158" s="38"/>
      <c r="C2158" s="38"/>
      <c r="D2158" s="38"/>
      <c r="E2158" s="38"/>
      <c r="F2158" s="38"/>
    </row>
    <row r="2159" spans="1:6" x14ac:dyDescent="0.25">
      <c r="A2159" s="38"/>
      <c r="B2159" s="38"/>
      <c r="C2159" s="38"/>
      <c r="D2159" s="38"/>
      <c r="E2159" s="38"/>
      <c r="F2159" s="38"/>
    </row>
    <row r="2160" spans="1:6" x14ac:dyDescent="0.25">
      <c r="A2160" s="38"/>
      <c r="B2160" s="38"/>
      <c r="C2160" s="38"/>
      <c r="D2160" s="38"/>
      <c r="E2160" s="38"/>
      <c r="F2160" s="38"/>
    </row>
    <row r="2161" spans="1:6" x14ac:dyDescent="0.25">
      <c r="A2161" s="38"/>
      <c r="B2161" s="38"/>
      <c r="C2161" s="38"/>
      <c r="D2161" s="38"/>
      <c r="E2161" s="38"/>
      <c r="F2161" s="38"/>
    </row>
    <row r="2162" spans="1:6" x14ac:dyDescent="0.25">
      <c r="A2162" s="38"/>
      <c r="B2162" s="38"/>
      <c r="C2162" s="38"/>
      <c r="D2162" s="38"/>
      <c r="E2162" s="38"/>
      <c r="F2162" s="38"/>
    </row>
    <row r="2163" spans="1:6" x14ac:dyDescent="0.25">
      <c r="A2163" s="38"/>
      <c r="B2163" s="38"/>
      <c r="C2163" s="38"/>
      <c r="D2163" s="38"/>
      <c r="E2163" s="38"/>
      <c r="F2163" s="38"/>
    </row>
    <row r="2164" spans="1:6" x14ac:dyDescent="0.25">
      <c r="A2164" s="38"/>
      <c r="B2164" s="38"/>
      <c r="C2164" s="38"/>
      <c r="D2164" s="38"/>
      <c r="E2164" s="38"/>
      <c r="F2164" s="38"/>
    </row>
    <row r="2165" spans="1:6" x14ac:dyDescent="0.25">
      <c r="A2165" s="38"/>
      <c r="B2165" s="38"/>
      <c r="C2165" s="38"/>
      <c r="D2165" s="38"/>
      <c r="E2165" s="38"/>
      <c r="F2165" s="38"/>
    </row>
    <row r="2166" spans="1:6" x14ac:dyDescent="0.25">
      <c r="A2166" s="38"/>
      <c r="B2166" s="38"/>
      <c r="C2166" s="38"/>
      <c r="D2166" s="38"/>
      <c r="E2166" s="38"/>
      <c r="F2166" s="38"/>
    </row>
    <row r="2167" spans="1:6" x14ac:dyDescent="0.25">
      <c r="A2167" s="38"/>
      <c r="B2167" s="38"/>
      <c r="C2167" s="38"/>
      <c r="D2167" s="38"/>
      <c r="E2167" s="38"/>
      <c r="F2167" s="38"/>
    </row>
    <row r="2168" spans="1:6" x14ac:dyDescent="0.25">
      <c r="A2168" s="38"/>
      <c r="B2168" s="38"/>
      <c r="C2168" s="38"/>
      <c r="D2168" s="38"/>
      <c r="E2168" s="38"/>
      <c r="F2168" s="38"/>
    </row>
    <row r="2169" spans="1:6" x14ac:dyDescent="0.25">
      <c r="A2169" s="38"/>
      <c r="B2169" s="38"/>
      <c r="C2169" s="38"/>
      <c r="D2169" s="38"/>
      <c r="E2169" s="38"/>
      <c r="F2169" s="38"/>
    </row>
    <row r="2170" spans="1:6" x14ac:dyDescent="0.25">
      <c r="A2170" s="38"/>
      <c r="B2170" s="38"/>
      <c r="C2170" s="38"/>
      <c r="D2170" s="38"/>
      <c r="E2170" s="38"/>
      <c r="F2170" s="38"/>
    </row>
    <row r="2171" spans="1:6" x14ac:dyDescent="0.25">
      <c r="A2171" s="38"/>
      <c r="B2171" s="38"/>
      <c r="C2171" s="38"/>
      <c r="D2171" s="38"/>
      <c r="E2171" s="38"/>
      <c r="F2171" s="38"/>
    </row>
    <row r="2172" spans="1:6" x14ac:dyDescent="0.25">
      <c r="A2172" s="38"/>
      <c r="B2172" s="38"/>
      <c r="C2172" s="38"/>
      <c r="D2172" s="38"/>
      <c r="E2172" s="38"/>
      <c r="F2172" s="38"/>
    </row>
    <row r="2173" spans="1:6" x14ac:dyDescent="0.25">
      <c r="A2173" s="38"/>
      <c r="B2173" s="38"/>
      <c r="C2173" s="38"/>
      <c r="D2173" s="38"/>
      <c r="E2173" s="38"/>
      <c r="F2173" s="38"/>
    </row>
    <row r="2174" spans="1:6" x14ac:dyDescent="0.25">
      <c r="A2174" s="38"/>
      <c r="B2174" s="38"/>
      <c r="C2174" s="38"/>
      <c r="D2174" s="38"/>
      <c r="E2174" s="38"/>
      <c r="F2174" s="38"/>
    </row>
    <row r="2175" spans="1:6" x14ac:dyDescent="0.25">
      <c r="A2175" s="38"/>
      <c r="B2175" s="38"/>
      <c r="C2175" s="38"/>
      <c r="D2175" s="38"/>
      <c r="E2175" s="38"/>
      <c r="F2175" s="38"/>
    </row>
    <row r="2176" spans="1:6" x14ac:dyDescent="0.25">
      <c r="A2176" s="38"/>
      <c r="B2176" s="38"/>
      <c r="C2176" s="38"/>
      <c r="D2176" s="38"/>
      <c r="E2176" s="38"/>
      <c r="F2176" s="38"/>
    </row>
    <row r="2177" spans="1:6" x14ac:dyDescent="0.25">
      <c r="A2177" s="38"/>
      <c r="B2177" s="38"/>
      <c r="C2177" s="38"/>
      <c r="D2177" s="38"/>
      <c r="E2177" s="38"/>
      <c r="F2177" s="38"/>
    </row>
    <row r="2178" spans="1:6" x14ac:dyDescent="0.25">
      <c r="A2178" s="38"/>
      <c r="B2178" s="38"/>
      <c r="C2178" s="38"/>
      <c r="D2178" s="38"/>
      <c r="E2178" s="38"/>
      <c r="F2178" s="38"/>
    </row>
    <row r="2179" spans="1:6" x14ac:dyDescent="0.25">
      <c r="A2179" s="38"/>
      <c r="B2179" s="38"/>
      <c r="C2179" s="38"/>
      <c r="D2179" s="38"/>
      <c r="E2179" s="38"/>
      <c r="F2179" s="38"/>
    </row>
    <row r="2180" spans="1:6" x14ac:dyDescent="0.25">
      <c r="A2180" s="38"/>
      <c r="B2180" s="38"/>
      <c r="C2180" s="38"/>
      <c r="D2180" s="38"/>
      <c r="E2180" s="38"/>
      <c r="F2180" s="38"/>
    </row>
    <row r="2181" spans="1:6" x14ac:dyDescent="0.25">
      <c r="A2181" s="38"/>
      <c r="B2181" s="38"/>
      <c r="C2181" s="38"/>
      <c r="D2181" s="38"/>
      <c r="E2181" s="38"/>
      <c r="F2181" s="38"/>
    </row>
    <row r="2182" spans="1:6" x14ac:dyDescent="0.25">
      <c r="A2182" s="38"/>
      <c r="B2182" s="38"/>
      <c r="C2182" s="38"/>
      <c r="D2182" s="38"/>
      <c r="E2182" s="38"/>
      <c r="F2182" s="38"/>
    </row>
    <row r="2183" spans="1:6" x14ac:dyDescent="0.25">
      <c r="A2183" s="38"/>
      <c r="B2183" s="38"/>
      <c r="C2183" s="38"/>
      <c r="D2183" s="38"/>
      <c r="E2183" s="38"/>
      <c r="F2183" s="38"/>
    </row>
    <row r="2184" spans="1:6" x14ac:dyDescent="0.25">
      <c r="A2184" s="38"/>
      <c r="B2184" s="38"/>
      <c r="C2184" s="38"/>
      <c r="D2184" s="38"/>
      <c r="E2184" s="38"/>
      <c r="F2184" s="38"/>
    </row>
    <row r="2185" spans="1:6" x14ac:dyDescent="0.25">
      <c r="A2185" s="38"/>
      <c r="B2185" s="38"/>
      <c r="C2185" s="38"/>
      <c r="D2185" s="38"/>
      <c r="E2185" s="38"/>
      <c r="F2185" s="38"/>
    </row>
    <row r="2186" spans="1:6" x14ac:dyDescent="0.25">
      <c r="A2186" s="38"/>
      <c r="B2186" s="38"/>
      <c r="C2186" s="38"/>
      <c r="D2186" s="38"/>
      <c r="E2186" s="38"/>
      <c r="F2186" s="38"/>
    </row>
    <row r="2187" spans="1:6" x14ac:dyDescent="0.25">
      <c r="A2187" s="38"/>
      <c r="B2187" s="38"/>
      <c r="C2187" s="38"/>
      <c r="D2187" s="38"/>
      <c r="E2187" s="38"/>
      <c r="F2187" s="38"/>
    </row>
    <row r="2188" spans="1:6" x14ac:dyDescent="0.25">
      <c r="A2188" s="38"/>
      <c r="B2188" s="38"/>
      <c r="C2188" s="38"/>
      <c r="D2188" s="38"/>
      <c r="E2188" s="38"/>
      <c r="F2188" s="38"/>
    </row>
    <row r="2189" spans="1:6" x14ac:dyDescent="0.25">
      <c r="A2189" s="38"/>
      <c r="B2189" s="38"/>
      <c r="C2189" s="38"/>
      <c r="D2189" s="38"/>
      <c r="E2189" s="38"/>
      <c r="F2189" s="38"/>
    </row>
    <row r="2190" spans="1:6" x14ac:dyDescent="0.25">
      <c r="A2190" s="38"/>
      <c r="B2190" s="38"/>
      <c r="C2190" s="38"/>
      <c r="D2190" s="38"/>
      <c r="E2190" s="38"/>
      <c r="F2190" s="38"/>
    </row>
    <row r="2191" spans="1:6" x14ac:dyDescent="0.25">
      <c r="A2191" s="38"/>
      <c r="B2191" s="38"/>
      <c r="C2191" s="38"/>
      <c r="D2191" s="38"/>
      <c r="E2191" s="38"/>
      <c r="F2191" s="38"/>
    </row>
    <row r="2192" spans="1:6" x14ac:dyDescent="0.25">
      <c r="A2192" s="38"/>
      <c r="B2192" s="38"/>
      <c r="C2192" s="38"/>
      <c r="D2192" s="38"/>
      <c r="E2192" s="38"/>
      <c r="F2192" s="38"/>
    </row>
    <row r="2193" spans="1:6" x14ac:dyDescent="0.25">
      <c r="A2193" s="38"/>
      <c r="B2193" s="38"/>
      <c r="C2193" s="38"/>
      <c r="D2193" s="38"/>
      <c r="E2193" s="38"/>
      <c r="F2193" s="38"/>
    </row>
    <row r="2194" spans="1:6" x14ac:dyDescent="0.25">
      <c r="A2194" s="38"/>
      <c r="B2194" s="38"/>
      <c r="C2194" s="38"/>
      <c r="D2194" s="38"/>
      <c r="E2194" s="38"/>
      <c r="F2194" s="38"/>
    </row>
    <row r="2195" spans="1:6" x14ac:dyDescent="0.25">
      <c r="A2195" s="38"/>
      <c r="B2195" s="38"/>
      <c r="C2195" s="38"/>
      <c r="D2195" s="38"/>
      <c r="E2195" s="38"/>
      <c r="F2195" s="38"/>
    </row>
    <row r="2196" spans="1:6" x14ac:dyDescent="0.25">
      <c r="A2196" s="38"/>
      <c r="B2196" s="38"/>
      <c r="C2196" s="38"/>
      <c r="D2196" s="38"/>
      <c r="E2196" s="38"/>
      <c r="F2196" s="38"/>
    </row>
    <row r="2197" spans="1:6" x14ac:dyDescent="0.25">
      <c r="A2197" s="38"/>
      <c r="B2197" s="38"/>
      <c r="C2197" s="38"/>
      <c r="D2197" s="38"/>
      <c r="E2197" s="38"/>
      <c r="F2197" s="38"/>
    </row>
    <row r="2198" spans="1:6" x14ac:dyDescent="0.25">
      <c r="A2198" s="38"/>
      <c r="B2198" s="38"/>
      <c r="C2198" s="38"/>
      <c r="D2198" s="38"/>
      <c r="E2198" s="38"/>
      <c r="F2198" s="38"/>
    </row>
    <row r="2199" spans="1:6" x14ac:dyDescent="0.25">
      <c r="A2199" s="38"/>
      <c r="B2199" s="38"/>
      <c r="C2199" s="38"/>
      <c r="D2199" s="38"/>
      <c r="E2199" s="38"/>
      <c r="F2199" s="38"/>
    </row>
    <row r="2200" spans="1:6" x14ac:dyDescent="0.25">
      <c r="A2200" s="38"/>
      <c r="B2200" s="38"/>
      <c r="C2200" s="38"/>
      <c r="D2200" s="38"/>
      <c r="E2200" s="38"/>
      <c r="F2200" s="38"/>
    </row>
    <row r="2201" spans="1:6" x14ac:dyDescent="0.25">
      <c r="A2201" s="38"/>
      <c r="B2201" s="38"/>
      <c r="C2201" s="38"/>
      <c r="D2201" s="38"/>
      <c r="E2201" s="38"/>
      <c r="F2201" s="38"/>
    </row>
    <row r="2202" spans="1:6" x14ac:dyDescent="0.25">
      <c r="A2202" s="38"/>
      <c r="B2202" s="38"/>
      <c r="C2202" s="38"/>
      <c r="D2202" s="38"/>
      <c r="E2202" s="38"/>
      <c r="F2202" s="38"/>
    </row>
    <row r="2203" spans="1:6" x14ac:dyDescent="0.25">
      <c r="A2203" s="38"/>
      <c r="B2203" s="38"/>
      <c r="C2203" s="38"/>
      <c r="D2203" s="38"/>
      <c r="E2203" s="38"/>
      <c r="F2203" s="38"/>
    </row>
    <row r="2204" spans="1:6" x14ac:dyDescent="0.25">
      <c r="A2204" s="38"/>
      <c r="B2204" s="38"/>
      <c r="C2204" s="38"/>
      <c r="D2204" s="38"/>
      <c r="E2204" s="38"/>
      <c r="F2204" s="38"/>
    </row>
    <row r="2205" spans="1:6" x14ac:dyDescent="0.25">
      <c r="A2205" s="38"/>
      <c r="B2205" s="38"/>
      <c r="C2205" s="38"/>
      <c r="D2205" s="38"/>
      <c r="E2205" s="38"/>
      <c r="F2205" s="38"/>
    </row>
    <row r="2206" spans="1:6" x14ac:dyDescent="0.25">
      <c r="A2206" s="38"/>
      <c r="B2206" s="38"/>
      <c r="C2206" s="38"/>
      <c r="D2206" s="38"/>
      <c r="E2206" s="38"/>
      <c r="F2206" s="38"/>
    </row>
    <row r="2207" spans="1:6" x14ac:dyDescent="0.25">
      <c r="A2207" s="38"/>
      <c r="B2207" s="38"/>
      <c r="C2207" s="38"/>
      <c r="D2207" s="38"/>
      <c r="E2207" s="38"/>
      <c r="F2207" s="38"/>
    </row>
    <row r="2208" spans="1:6" x14ac:dyDescent="0.25">
      <c r="A2208" s="38"/>
      <c r="B2208" s="38"/>
      <c r="C2208" s="38"/>
      <c r="D2208" s="38"/>
      <c r="E2208" s="38"/>
      <c r="F2208" s="38"/>
    </row>
    <row r="2209" spans="1:6" x14ac:dyDescent="0.25">
      <c r="A2209" s="38"/>
      <c r="B2209" s="38"/>
      <c r="C2209" s="38"/>
      <c r="D2209" s="38"/>
      <c r="E2209" s="38"/>
      <c r="F2209" s="38"/>
    </row>
    <row r="2210" spans="1:6" x14ac:dyDescent="0.25">
      <c r="A2210" s="38"/>
      <c r="B2210" s="38"/>
      <c r="C2210" s="38"/>
      <c r="D2210" s="38"/>
      <c r="E2210" s="38"/>
      <c r="F2210" s="38"/>
    </row>
    <row r="2211" spans="1:6" x14ac:dyDescent="0.25">
      <c r="A2211" s="38"/>
      <c r="B2211" s="38"/>
      <c r="C2211" s="38"/>
      <c r="D2211" s="38"/>
      <c r="E2211" s="38"/>
      <c r="F2211" s="38"/>
    </row>
    <row r="2212" spans="1:6" x14ac:dyDescent="0.25">
      <c r="A2212" s="38"/>
      <c r="B2212" s="38"/>
      <c r="C2212" s="38"/>
      <c r="D2212" s="38"/>
      <c r="E2212" s="38"/>
      <c r="F2212" s="38"/>
    </row>
    <row r="2213" spans="1:6" x14ac:dyDescent="0.25">
      <c r="A2213" s="38"/>
      <c r="B2213" s="38"/>
      <c r="C2213" s="38"/>
      <c r="D2213" s="38"/>
      <c r="E2213" s="38"/>
      <c r="F2213" s="38"/>
    </row>
    <row r="2214" spans="1:6" x14ac:dyDescent="0.25">
      <c r="A2214" s="38"/>
      <c r="B2214" s="38"/>
      <c r="C2214" s="38"/>
      <c r="D2214" s="38"/>
      <c r="E2214" s="38"/>
      <c r="F2214" s="38"/>
    </row>
    <row r="2215" spans="1:6" x14ac:dyDescent="0.25">
      <c r="A2215" s="38"/>
      <c r="B2215" s="38"/>
      <c r="C2215" s="38"/>
      <c r="D2215" s="38"/>
      <c r="E2215" s="38"/>
      <c r="F2215" s="38"/>
    </row>
    <row r="2216" spans="1:6" x14ac:dyDescent="0.25">
      <c r="A2216" s="38"/>
      <c r="B2216" s="38"/>
      <c r="C2216" s="38"/>
      <c r="D2216" s="38"/>
      <c r="E2216" s="38"/>
      <c r="F2216" s="38"/>
    </row>
    <row r="2217" spans="1:6" x14ac:dyDescent="0.25">
      <c r="A2217" s="38"/>
      <c r="B2217" s="38"/>
      <c r="C2217" s="38"/>
      <c r="D2217" s="38"/>
      <c r="E2217" s="38"/>
      <c r="F2217" s="38"/>
    </row>
    <row r="2218" spans="1:6" x14ac:dyDescent="0.25">
      <c r="A2218" s="38"/>
      <c r="B2218" s="38"/>
      <c r="C2218" s="38"/>
      <c r="D2218" s="38"/>
      <c r="E2218" s="38"/>
      <c r="F2218" s="38"/>
    </row>
    <row r="2219" spans="1:6" x14ac:dyDescent="0.25">
      <c r="A2219" s="38"/>
      <c r="B2219" s="38"/>
      <c r="C2219" s="38"/>
      <c r="D2219" s="38"/>
      <c r="E2219" s="38"/>
      <c r="F2219" s="38"/>
    </row>
    <row r="2220" spans="1:6" x14ac:dyDescent="0.25">
      <c r="A2220" s="38"/>
      <c r="B2220" s="38"/>
      <c r="C2220" s="38"/>
      <c r="D2220" s="38"/>
      <c r="E2220" s="38"/>
      <c r="F2220" s="38"/>
    </row>
    <row r="2221" spans="1:6" x14ac:dyDescent="0.25">
      <c r="A2221" s="38"/>
      <c r="B2221" s="38"/>
      <c r="C2221" s="38"/>
      <c r="D2221" s="38"/>
      <c r="E2221" s="38"/>
      <c r="F2221" s="38"/>
    </row>
    <row r="2222" spans="1:6" x14ac:dyDescent="0.25">
      <c r="A2222" s="38"/>
      <c r="B2222" s="38"/>
      <c r="C2222" s="38"/>
      <c r="D2222" s="38"/>
      <c r="E2222" s="38"/>
      <c r="F2222" s="38"/>
    </row>
    <row r="2223" spans="1:6" x14ac:dyDescent="0.25">
      <c r="A2223" s="38"/>
      <c r="B2223" s="38"/>
      <c r="C2223" s="38"/>
      <c r="D2223" s="38"/>
      <c r="E2223" s="38"/>
      <c r="F2223" s="38"/>
    </row>
    <row r="2224" spans="1:6" x14ac:dyDescent="0.25">
      <c r="A2224" s="38"/>
      <c r="B2224" s="38"/>
      <c r="C2224" s="38"/>
      <c r="D2224" s="38"/>
      <c r="E2224" s="38"/>
      <c r="F2224" s="38"/>
    </row>
    <row r="2225" spans="1:6" x14ac:dyDescent="0.25">
      <c r="A2225" s="38"/>
      <c r="B2225" s="38"/>
      <c r="C2225" s="38"/>
      <c r="D2225" s="38"/>
      <c r="E2225" s="38"/>
      <c r="F2225" s="38"/>
    </row>
    <row r="2226" spans="1:6" x14ac:dyDescent="0.25">
      <c r="A2226" s="38"/>
      <c r="B2226" s="38"/>
      <c r="C2226" s="38"/>
      <c r="D2226" s="38"/>
      <c r="E2226" s="38"/>
      <c r="F2226" s="38"/>
    </row>
    <row r="2227" spans="1:6" x14ac:dyDescent="0.25">
      <c r="A2227" s="38"/>
      <c r="B2227" s="38"/>
      <c r="C2227" s="38"/>
      <c r="D2227" s="38"/>
      <c r="E2227" s="38"/>
      <c r="F2227" s="38"/>
    </row>
    <row r="2228" spans="1:6" x14ac:dyDescent="0.25">
      <c r="A2228" s="38"/>
      <c r="B2228" s="38"/>
      <c r="C2228" s="38"/>
      <c r="D2228" s="38"/>
      <c r="E2228" s="38"/>
      <c r="F2228" s="38"/>
    </row>
    <row r="2229" spans="1:6" x14ac:dyDescent="0.25">
      <c r="A2229" s="38"/>
      <c r="B2229" s="38"/>
      <c r="C2229" s="38"/>
      <c r="D2229" s="38"/>
      <c r="E2229" s="38"/>
      <c r="F2229" s="38"/>
    </row>
    <row r="2230" spans="1:6" x14ac:dyDescent="0.25">
      <c r="A2230" s="38"/>
      <c r="B2230" s="38"/>
      <c r="C2230" s="38"/>
      <c r="D2230" s="38"/>
      <c r="E2230" s="38"/>
      <c r="F2230" s="38"/>
    </row>
    <row r="2231" spans="1:6" x14ac:dyDescent="0.25">
      <c r="A2231" s="38"/>
      <c r="B2231" s="38"/>
      <c r="C2231" s="38"/>
      <c r="D2231" s="38"/>
      <c r="E2231" s="38"/>
      <c r="F2231" s="38"/>
    </row>
    <row r="2232" spans="1:6" x14ac:dyDescent="0.25">
      <c r="A2232" s="38"/>
      <c r="B2232" s="38"/>
      <c r="C2232" s="38"/>
      <c r="D2232" s="38"/>
      <c r="E2232" s="38"/>
      <c r="F2232" s="38"/>
    </row>
    <row r="2233" spans="1:6" x14ac:dyDescent="0.25">
      <c r="A2233" s="38"/>
      <c r="B2233" s="38"/>
      <c r="C2233" s="38"/>
      <c r="D2233" s="38"/>
      <c r="E2233" s="38"/>
      <c r="F2233" s="38"/>
    </row>
    <row r="2234" spans="1:6" x14ac:dyDescent="0.25">
      <c r="A2234" s="38"/>
      <c r="B2234" s="38"/>
      <c r="C2234" s="38"/>
      <c r="D2234" s="38"/>
      <c r="E2234" s="38"/>
      <c r="F2234" s="38"/>
    </row>
    <row r="2235" spans="1:6" x14ac:dyDescent="0.25">
      <c r="A2235" s="38"/>
      <c r="B2235" s="38"/>
      <c r="C2235" s="38"/>
      <c r="D2235" s="38"/>
    </row>
    <row r="2236" spans="1:6" x14ac:dyDescent="0.25">
      <c r="A2236" s="38"/>
      <c r="B2236" s="38"/>
      <c r="C2236" s="38"/>
      <c r="D2236" s="38"/>
    </row>
    <row r="2237" spans="1:6" x14ac:dyDescent="0.25">
      <c r="A2237" s="38"/>
      <c r="B2237" s="38"/>
      <c r="C2237" s="38"/>
      <c r="D2237" s="38"/>
    </row>
    <row r="2238" spans="1:6" x14ac:dyDescent="0.25">
      <c r="A2238" s="38"/>
      <c r="B2238" s="38"/>
      <c r="C2238" s="38"/>
      <c r="D2238" s="38"/>
    </row>
    <row r="2239" spans="1:6" x14ac:dyDescent="0.25">
      <c r="A2239" s="38"/>
      <c r="B2239" s="38"/>
      <c r="C2239" s="38"/>
      <c r="D2239" s="38"/>
    </row>
    <row r="2240" spans="1:6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  <row r="22315" spans="1:4" x14ac:dyDescent="0.25">
      <c r="A22315" s="38"/>
      <c r="B22315" s="38"/>
      <c r="C22315" s="38"/>
      <c r="D22315" s="38"/>
    </row>
    <row r="22316" spans="1:4" x14ac:dyDescent="0.25">
      <c r="A22316" s="38"/>
      <c r="B22316" s="38"/>
      <c r="C22316" s="38"/>
      <c r="D22316" s="38"/>
    </row>
    <row r="22317" spans="1:4" x14ac:dyDescent="0.25">
      <c r="A22317" s="38"/>
      <c r="B22317" s="38"/>
      <c r="C22317" s="38"/>
      <c r="D22317" s="38"/>
    </row>
    <row r="22318" spans="1:4" x14ac:dyDescent="0.25">
      <c r="A22318" s="38"/>
      <c r="B22318" s="38"/>
      <c r="C22318" s="38"/>
      <c r="D22318" s="38"/>
    </row>
    <row r="22319" spans="1:4" x14ac:dyDescent="0.25">
      <c r="A22319" s="38"/>
      <c r="B22319" s="38"/>
      <c r="C22319" s="38"/>
      <c r="D22319" s="38"/>
    </row>
    <row r="22320" spans="1:4" x14ac:dyDescent="0.25">
      <c r="A22320" s="38"/>
      <c r="B22320" s="38"/>
      <c r="C22320" s="38"/>
      <c r="D22320" s="38"/>
    </row>
    <row r="22321" spans="1:4" x14ac:dyDescent="0.25">
      <c r="A22321" s="38"/>
      <c r="B22321" s="38"/>
      <c r="C22321" s="38"/>
      <c r="D22321" s="38"/>
    </row>
    <row r="22322" spans="1:4" x14ac:dyDescent="0.25">
      <c r="A22322" s="38"/>
      <c r="B22322" s="38"/>
      <c r="C22322" s="38"/>
      <c r="D22322" s="38"/>
    </row>
    <row r="22323" spans="1:4" x14ac:dyDescent="0.25">
      <c r="A22323" s="38"/>
      <c r="B22323" s="38"/>
      <c r="C22323" s="38"/>
      <c r="D22323" s="38"/>
    </row>
    <row r="22324" spans="1:4" x14ac:dyDescent="0.25">
      <c r="A22324" s="38"/>
      <c r="B22324" s="38"/>
      <c r="C22324" s="38"/>
      <c r="D22324" s="38"/>
    </row>
    <row r="22325" spans="1:4" x14ac:dyDescent="0.25">
      <c r="A22325" s="38"/>
      <c r="B22325" s="38"/>
      <c r="C22325" s="38"/>
      <c r="D22325" s="38"/>
    </row>
    <row r="22326" spans="1:4" x14ac:dyDescent="0.25">
      <c r="A22326" s="38"/>
      <c r="B22326" s="38"/>
      <c r="C22326" s="38"/>
      <c r="D22326" s="38"/>
    </row>
    <row r="22327" spans="1:4" x14ac:dyDescent="0.25">
      <c r="A22327" s="38"/>
      <c r="B22327" s="38"/>
      <c r="C22327" s="38"/>
      <c r="D22327" s="38"/>
    </row>
    <row r="22328" spans="1:4" x14ac:dyDescent="0.25">
      <c r="A22328" s="38"/>
      <c r="B22328" s="38"/>
      <c r="C22328" s="38"/>
      <c r="D22328" s="38"/>
    </row>
    <row r="22329" spans="1:4" x14ac:dyDescent="0.25">
      <c r="A22329" s="38"/>
      <c r="B22329" s="38"/>
      <c r="C22329" s="38"/>
      <c r="D22329" s="38"/>
    </row>
    <row r="22330" spans="1:4" x14ac:dyDescent="0.25">
      <c r="A22330" s="38"/>
      <c r="B22330" s="38"/>
      <c r="C22330" s="38"/>
      <c r="D22330" s="38"/>
    </row>
    <row r="22331" spans="1:4" x14ac:dyDescent="0.25">
      <c r="A22331" s="38"/>
      <c r="B22331" s="38"/>
      <c r="C22331" s="38"/>
      <c r="D22331" s="38"/>
    </row>
    <row r="22332" spans="1:4" x14ac:dyDescent="0.25">
      <c r="A22332" s="38"/>
      <c r="B22332" s="38"/>
      <c r="C22332" s="38"/>
      <c r="D22332" s="38"/>
    </row>
    <row r="22333" spans="1:4" x14ac:dyDescent="0.25">
      <c r="A22333" s="38"/>
      <c r="B22333" s="38"/>
      <c r="C22333" s="38"/>
      <c r="D22333" s="38"/>
    </row>
    <row r="22334" spans="1:4" x14ac:dyDescent="0.25">
      <c r="A22334" s="38"/>
      <c r="B22334" s="38"/>
      <c r="C22334" s="38"/>
      <c r="D22334" s="38"/>
    </row>
    <row r="22335" spans="1:4" x14ac:dyDescent="0.25">
      <c r="A22335" s="38"/>
      <c r="B22335" s="38"/>
      <c r="C22335" s="38"/>
      <c r="D22335" s="38"/>
    </row>
    <row r="22336" spans="1:4" x14ac:dyDescent="0.25">
      <c r="A22336" s="38"/>
      <c r="B22336" s="38"/>
      <c r="C22336" s="38"/>
      <c r="D22336" s="38"/>
    </row>
    <row r="22337" spans="1:4" x14ac:dyDescent="0.25">
      <c r="A22337" s="38"/>
      <c r="B22337" s="38"/>
      <c r="C22337" s="38"/>
      <c r="D22337" s="38"/>
    </row>
    <row r="22338" spans="1:4" x14ac:dyDescent="0.25">
      <c r="A22338" s="38"/>
      <c r="B22338" s="38"/>
      <c r="C22338" s="38"/>
      <c r="D22338" s="38"/>
    </row>
    <row r="22339" spans="1:4" x14ac:dyDescent="0.25">
      <c r="A22339" s="38"/>
      <c r="B22339" s="38"/>
      <c r="C22339" s="38"/>
      <c r="D22339" s="38"/>
    </row>
    <row r="22340" spans="1:4" x14ac:dyDescent="0.25">
      <c r="A22340" s="38"/>
      <c r="B22340" s="38"/>
      <c r="C22340" s="38"/>
      <c r="D22340" s="38"/>
    </row>
    <row r="22341" spans="1:4" x14ac:dyDescent="0.25">
      <c r="A22341" s="38"/>
      <c r="B22341" s="38"/>
      <c r="C22341" s="38"/>
      <c r="D22341" s="38"/>
    </row>
    <row r="22342" spans="1:4" x14ac:dyDescent="0.25">
      <c r="A22342" s="38"/>
      <c r="B22342" s="38"/>
      <c r="C22342" s="38"/>
      <c r="D22342" s="38"/>
    </row>
    <row r="22343" spans="1:4" x14ac:dyDescent="0.25">
      <c r="A22343" s="38"/>
      <c r="B22343" s="38"/>
      <c r="C22343" s="38"/>
      <c r="D22343" s="38"/>
    </row>
    <row r="22344" spans="1:4" x14ac:dyDescent="0.25">
      <c r="A22344" s="38"/>
      <c r="B22344" s="38"/>
      <c r="C22344" s="38"/>
      <c r="D22344" s="38"/>
    </row>
    <row r="22345" spans="1:4" x14ac:dyDescent="0.25">
      <c r="A22345" s="38"/>
      <c r="B22345" s="38"/>
      <c r="C22345" s="38"/>
      <c r="D22345" s="38"/>
    </row>
    <row r="22346" spans="1:4" x14ac:dyDescent="0.25">
      <c r="A22346" s="38"/>
      <c r="B22346" s="38"/>
      <c r="C22346" s="38"/>
      <c r="D22346" s="38"/>
    </row>
    <row r="22347" spans="1:4" x14ac:dyDescent="0.25">
      <c r="A22347" s="38"/>
      <c r="B22347" s="38"/>
      <c r="C22347" s="38"/>
      <c r="D22347" s="38"/>
    </row>
    <row r="22348" spans="1:4" x14ac:dyDescent="0.25">
      <c r="A22348" s="38"/>
      <c r="B22348" s="38"/>
      <c r="C22348" s="38"/>
      <c r="D22348" s="38"/>
    </row>
    <row r="22349" spans="1:4" x14ac:dyDescent="0.25">
      <c r="A22349" s="38"/>
      <c r="B22349" s="38"/>
      <c r="C22349" s="38"/>
      <c r="D22349" s="38"/>
    </row>
    <row r="22350" spans="1:4" x14ac:dyDescent="0.25">
      <c r="A22350" s="38"/>
      <c r="B22350" s="38"/>
      <c r="C22350" s="38"/>
      <c r="D22350" s="38"/>
    </row>
    <row r="22351" spans="1:4" x14ac:dyDescent="0.25">
      <c r="A22351" s="38"/>
      <c r="B22351" s="38"/>
      <c r="C22351" s="38"/>
      <c r="D22351" s="38"/>
    </row>
    <row r="22352" spans="1:4" x14ac:dyDescent="0.25">
      <c r="A22352" s="38"/>
      <c r="B22352" s="38"/>
      <c r="C22352" s="38"/>
      <c r="D22352" s="38"/>
    </row>
    <row r="22353" spans="1:4" x14ac:dyDescent="0.25">
      <c r="A22353" s="38"/>
      <c r="B22353" s="38"/>
      <c r="C22353" s="38"/>
      <c r="D22353" s="38"/>
    </row>
    <row r="22354" spans="1:4" x14ac:dyDescent="0.25">
      <c r="A22354" s="38"/>
      <c r="B22354" s="38"/>
      <c r="C22354" s="38"/>
      <c r="D22354" s="38"/>
    </row>
    <row r="22355" spans="1:4" x14ac:dyDescent="0.25">
      <c r="A22355" s="38"/>
      <c r="B22355" s="38"/>
      <c r="C22355" s="38"/>
      <c r="D22355" s="38"/>
    </row>
    <row r="22356" spans="1:4" x14ac:dyDescent="0.25">
      <c r="A22356" s="38"/>
      <c r="B22356" s="38"/>
      <c r="C22356" s="38"/>
      <c r="D22356" s="38"/>
    </row>
    <row r="22357" spans="1:4" x14ac:dyDescent="0.25">
      <c r="A22357" s="38"/>
      <c r="B22357" s="38"/>
      <c r="C22357" s="38"/>
      <c r="D22357" s="38"/>
    </row>
    <row r="22358" spans="1:4" x14ac:dyDescent="0.25">
      <c r="A22358" s="38"/>
      <c r="B22358" s="38"/>
      <c r="C22358" s="38"/>
      <c r="D22358" s="38"/>
    </row>
    <row r="22359" spans="1:4" x14ac:dyDescent="0.25">
      <c r="A22359" s="38"/>
      <c r="B22359" s="38"/>
      <c r="C22359" s="38"/>
      <c r="D22359" s="38"/>
    </row>
    <row r="22360" spans="1:4" x14ac:dyDescent="0.25">
      <c r="A22360" s="38"/>
      <c r="B22360" s="38"/>
      <c r="C22360" s="38"/>
      <c r="D22360" s="38"/>
    </row>
    <row r="22361" spans="1:4" x14ac:dyDescent="0.25">
      <c r="A22361" s="38"/>
      <c r="B22361" s="38"/>
      <c r="C22361" s="38"/>
      <c r="D22361" s="38"/>
    </row>
    <row r="22362" spans="1:4" x14ac:dyDescent="0.25">
      <c r="A22362" s="38"/>
      <c r="B22362" s="38"/>
      <c r="C22362" s="38"/>
      <c r="D22362" s="38"/>
    </row>
    <row r="22363" spans="1:4" x14ac:dyDescent="0.25">
      <c r="A22363" s="38"/>
      <c r="B22363" s="38"/>
      <c r="C22363" s="38"/>
      <c r="D22363" s="38"/>
    </row>
    <row r="22364" spans="1:4" x14ac:dyDescent="0.25">
      <c r="A22364" s="38"/>
      <c r="B22364" s="38"/>
      <c r="C22364" s="38"/>
      <c r="D22364" s="38"/>
    </row>
    <row r="22365" spans="1:4" x14ac:dyDescent="0.25">
      <c r="A22365" s="38"/>
      <c r="B22365" s="38"/>
      <c r="C22365" s="38"/>
      <c r="D22365" s="38"/>
    </row>
    <row r="22366" spans="1:4" x14ac:dyDescent="0.25">
      <c r="A22366" s="38"/>
      <c r="B22366" s="38"/>
      <c r="C22366" s="38"/>
      <c r="D22366" s="38"/>
    </row>
    <row r="22367" spans="1:4" x14ac:dyDescent="0.25">
      <c r="A22367" s="38"/>
      <c r="B22367" s="38"/>
      <c r="C22367" s="38"/>
      <c r="D22367" s="38"/>
    </row>
    <row r="22368" spans="1:4" x14ac:dyDescent="0.25">
      <c r="A22368" s="38"/>
      <c r="B22368" s="38"/>
      <c r="C22368" s="38"/>
      <c r="D22368" s="38"/>
    </row>
    <row r="22369" spans="1:4" x14ac:dyDescent="0.25">
      <c r="A22369" s="38"/>
      <c r="B22369" s="38"/>
      <c r="C22369" s="38"/>
      <c r="D22369" s="38"/>
    </row>
    <row r="22370" spans="1:4" x14ac:dyDescent="0.25">
      <c r="A22370" s="38"/>
      <c r="B22370" s="38"/>
      <c r="C22370" s="38"/>
      <c r="D22370" s="38"/>
    </row>
    <row r="22371" spans="1:4" x14ac:dyDescent="0.25">
      <c r="A22371" s="38"/>
      <c r="B22371" s="38"/>
      <c r="C22371" s="38"/>
      <c r="D22371" s="38"/>
    </row>
    <row r="22372" spans="1:4" x14ac:dyDescent="0.25">
      <c r="A22372" s="38"/>
      <c r="B22372" s="38"/>
      <c r="C22372" s="38"/>
      <c r="D22372" s="38"/>
    </row>
    <row r="22373" spans="1:4" x14ac:dyDescent="0.25">
      <c r="A22373" s="38"/>
      <c r="B22373" s="38"/>
      <c r="C22373" s="38"/>
      <c r="D22373" s="38"/>
    </row>
    <row r="22374" spans="1:4" x14ac:dyDescent="0.25">
      <c r="A22374" s="38"/>
      <c r="B22374" s="38"/>
      <c r="C22374" s="38"/>
      <c r="D22374" s="38"/>
    </row>
    <row r="22375" spans="1:4" x14ac:dyDescent="0.25">
      <c r="A22375" s="38"/>
      <c r="B22375" s="38"/>
      <c r="C22375" s="38"/>
      <c r="D22375" s="38"/>
    </row>
    <row r="22376" spans="1:4" x14ac:dyDescent="0.25">
      <c r="A22376" s="38"/>
      <c r="B22376" s="38"/>
      <c r="C22376" s="38"/>
      <c r="D22376" s="38"/>
    </row>
    <row r="22377" spans="1:4" x14ac:dyDescent="0.25">
      <c r="A22377" s="38"/>
      <c r="B22377" s="38"/>
      <c r="C22377" s="38"/>
      <c r="D22377" s="38"/>
    </row>
    <row r="22378" spans="1:4" x14ac:dyDescent="0.25">
      <c r="A22378" s="38"/>
      <c r="B22378" s="38"/>
      <c r="C22378" s="38"/>
      <c r="D22378" s="38"/>
    </row>
    <row r="22379" spans="1:4" x14ac:dyDescent="0.25">
      <c r="A22379" s="38"/>
      <c r="B22379" s="38"/>
      <c r="C22379" s="38"/>
      <c r="D22379" s="38"/>
    </row>
    <row r="22380" spans="1:4" x14ac:dyDescent="0.25">
      <c r="A22380" s="38"/>
      <c r="B22380" s="38"/>
      <c r="C22380" s="38"/>
      <c r="D22380" s="38"/>
    </row>
    <row r="22381" spans="1:4" x14ac:dyDescent="0.25">
      <c r="A22381" s="38"/>
      <c r="B22381" s="38"/>
      <c r="C22381" s="38"/>
      <c r="D22381" s="38"/>
    </row>
    <row r="22382" spans="1:4" x14ac:dyDescent="0.25">
      <c r="A22382" s="38"/>
      <c r="B22382" s="38"/>
      <c r="C22382" s="38"/>
      <c r="D22382" s="38"/>
    </row>
    <row r="22383" spans="1:4" x14ac:dyDescent="0.25">
      <c r="A22383" s="38"/>
      <c r="B22383" s="38"/>
      <c r="C22383" s="38"/>
      <c r="D22383" s="38"/>
    </row>
    <row r="22384" spans="1:4" x14ac:dyDescent="0.25">
      <c r="A22384" s="38"/>
      <c r="B22384" s="38"/>
      <c r="C22384" s="38"/>
      <c r="D22384" s="38"/>
    </row>
    <row r="22385" spans="1:4" x14ac:dyDescent="0.25">
      <c r="A22385" s="38"/>
      <c r="B22385" s="38"/>
      <c r="C22385" s="38"/>
      <c r="D22385" s="38"/>
    </row>
    <row r="22386" spans="1:4" x14ac:dyDescent="0.25">
      <c r="A22386" s="38"/>
      <c r="B22386" s="38"/>
      <c r="C22386" s="38"/>
      <c r="D22386" s="38"/>
    </row>
    <row r="22387" spans="1:4" x14ac:dyDescent="0.25">
      <c r="A22387" s="38"/>
      <c r="B22387" s="38"/>
      <c r="C22387" s="38"/>
      <c r="D22387" s="38"/>
    </row>
    <row r="22388" spans="1:4" x14ac:dyDescent="0.25">
      <c r="A22388" s="38"/>
      <c r="B22388" s="38"/>
      <c r="C22388" s="38"/>
      <c r="D22388" s="38"/>
    </row>
    <row r="22389" spans="1:4" x14ac:dyDescent="0.25">
      <c r="A22389" s="38"/>
      <c r="B22389" s="38"/>
      <c r="C22389" s="38"/>
      <c r="D22389" s="38"/>
    </row>
    <row r="22390" spans="1:4" x14ac:dyDescent="0.25">
      <c r="A22390" s="38"/>
      <c r="B22390" s="38"/>
      <c r="C22390" s="38"/>
      <c r="D22390" s="38"/>
    </row>
    <row r="22391" spans="1:4" x14ac:dyDescent="0.25">
      <c r="A22391" s="38"/>
      <c r="B22391" s="38"/>
      <c r="C22391" s="38"/>
      <c r="D22391" s="38"/>
    </row>
    <row r="22392" spans="1:4" x14ac:dyDescent="0.25">
      <c r="A22392" s="38"/>
      <c r="B22392" s="38"/>
      <c r="C22392" s="38"/>
      <c r="D22392" s="38"/>
    </row>
    <row r="22393" spans="1:4" x14ac:dyDescent="0.25">
      <c r="A22393" s="38"/>
      <c r="B22393" s="38"/>
      <c r="C22393" s="38"/>
      <c r="D22393" s="38"/>
    </row>
    <row r="22394" spans="1:4" x14ac:dyDescent="0.25">
      <c r="A22394" s="38"/>
      <c r="B22394" s="38"/>
      <c r="C22394" s="38"/>
      <c r="D22394" s="38"/>
    </row>
    <row r="22395" spans="1:4" x14ac:dyDescent="0.25">
      <c r="A22395" s="38"/>
      <c r="B22395" s="38"/>
      <c r="C22395" s="38"/>
      <c r="D22395" s="38"/>
    </row>
    <row r="22396" spans="1:4" x14ac:dyDescent="0.25">
      <c r="A22396" s="38"/>
      <c r="B22396" s="38"/>
      <c r="C22396" s="38"/>
      <c r="D22396" s="38"/>
    </row>
    <row r="22397" spans="1:4" x14ac:dyDescent="0.25">
      <c r="A22397" s="38"/>
      <c r="B22397" s="38"/>
      <c r="C22397" s="38"/>
      <c r="D22397" s="38"/>
    </row>
    <row r="22398" spans="1:4" x14ac:dyDescent="0.25">
      <c r="A22398" s="38"/>
      <c r="B22398" s="38"/>
      <c r="C22398" s="38"/>
      <c r="D22398" s="38"/>
    </row>
    <row r="22399" spans="1:4" x14ac:dyDescent="0.25">
      <c r="A22399" s="38"/>
      <c r="B22399" s="38"/>
      <c r="C22399" s="38"/>
      <c r="D22399" s="38"/>
    </row>
    <row r="22400" spans="1:4" x14ac:dyDescent="0.25">
      <c r="A22400" s="38"/>
      <c r="B22400" s="38"/>
      <c r="C22400" s="38"/>
      <c r="D22400" s="38"/>
    </row>
    <row r="22401" spans="1:4" x14ac:dyDescent="0.25">
      <c r="A22401" s="38"/>
      <c r="B22401" s="38"/>
      <c r="C22401" s="38"/>
      <c r="D22401" s="38"/>
    </row>
    <row r="22402" spans="1:4" x14ac:dyDescent="0.25">
      <c r="A22402" s="38"/>
      <c r="B22402" s="38"/>
      <c r="C22402" s="38"/>
      <c r="D22402" s="38"/>
    </row>
    <row r="22403" spans="1:4" x14ac:dyDescent="0.25">
      <c r="A22403" s="38"/>
      <c r="B22403" s="38"/>
      <c r="C22403" s="38"/>
      <c r="D22403" s="38"/>
    </row>
    <row r="22404" spans="1:4" x14ac:dyDescent="0.25">
      <c r="A22404" s="38"/>
      <c r="B22404" s="38"/>
      <c r="C22404" s="38"/>
      <c r="D22404" s="38"/>
    </row>
    <row r="22405" spans="1:4" x14ac:dyDescent="0.25">
      <c r="A22405" s="38"/>
      <c r="B22405" s="38"/>
      <c r="C22405" s="38"/>
      <c r="D22405" s="38"/>
    </row>
    <row r="22406" spans="1:4" x14ac:dyDescent="0.25">
      <c r="A22406" s="38"/>
      <c r="B22406" s="38"/>
      <c r="C22406" s="38"/>
      <c r="D22406" s="38"/>
    </row>
    <row r="22407" spans="1:4" x14ac:dyDescent="0.25">
      <c r="A22407" s="38"/>
      <c r="B22407" s="38"/>
      <c r="C22407" s="38"/>
      <c r="D22407" s="38"/>
    </row>
    <row r="22408" spans="1:4" x14ac:dyDescent="0.25">
      <c r="A22408" s="38"/>
      <c r="B22408" s="38"/>
      <c r="C22408" s="38"/>
      <c r="D22408" s="38"/>
    </row>
    <row r="22409" spans="1:4" x14ac:dyDescent="0.25">
      <c r="A22409" s="38"/>
      <c r="B22409" s="38"/>
      <c r="C22409" s="38"/>
      <c r="D22409" s="38"/>
    </row>
    <row r="22410" spans="1:4" x14ac:dyDescent="0.25">
      <c r="A22410" s="38"/>
      <c r="B22410" s="38"/>
      <c r="C22410" s="38"/>
      <c r="D22410" s="38"/>
    </row>
    <row r="22411" spans="1:4" x14ac:dyDescent="0.25">
      <c r="A22411" s="38"/>
      <c r="B22411" s="38"/>
      <c r="C22411" s="38"/>
      <c r="D22411" s="38"/>
    </row>
    <row r="22412" spans="1:4" x14ac:dyDescent="0.25">
      <c r="A22412" s="38"/>
      <c r="B22412" s="38"/>
      <c r="C22412" s="38"/>
      <c r="D22412" s="38"/>
    </row>
    <row r="22413" spans="1:4" x14ac:dyDescent="0.25">
      <c r="A22413" s="38"/>
      <c r="B22413" s="38"/>
      <c r="C22413" s="38"/>
      <c r="D22413" s="38"/>
    </row>
    <row r="22414" spans="1:4" x14ac:dyDescent="0.25">
      <c r="A22414" s="38"/>
      <c r="B22414" s="38"/>
      <c r="C22414" s="38"/>
      <c r="D22414" s="38"/>
    </row>
    <row r="22415" spans="1:4" x14ac:dyDescent="0.25">
      <c r="A22415" s="38"/>
      <c r="B22415" s="38"/>
      <c r="C22415" s="38"/>
      <c r="D22415" s="38"/>
    </row>
    <row r="22416" spans="1:4" x14ac:dyDescent="0.25">
      <c r="A22416" s="38"/>
      <c r="B22416" s="38"/>
      <c r="C22416" s="38"/>
      <c r="D22416" s="38"/>
    </row>
    <row r="22417" spans="1:4" x14ac:dyDescent="0.25">
      <c r="A22417" s="38"/>
      <c r="B22417" s="38"/>
      <c r="C22417" s="38"/>
      <c r="D22417" s="38"/>
    </row>
    <row r="22418" spans="1:4" x14ac:dyDescent="0.25">
      <c r="A22418" s="38"/>
      <c r="B22418" s="38"/>
      <c r="C22418" s="38"/>
      <c r="D22418" s="38"/>
    </row>
    <row r="22419" spans="1:4" x14ac:dyDescent="0.25">
      <c r="A22419" s="38"/>
      <c r="B22419" s="38"/>
      <c r="C22419" s="38"/>
      <c r="D22419" s="38"/>
    </row>
    <row r="22420" spans="1:4" x14ac:dyDescent="0.25">
      <c r="A22420" s="38"/>
      <c r="B22420" s="38"/>
      <c r="C22420" s="38"/>
      <c r="D22420" s="38"/>
    </row>
    <row r="22421" spans="1:4" x14ac:dyDescent="0.25">
      <c r="A22421" s="38"/>
      <c r="B22421" s="38"/>
      <c r="C22421" s="38"/>
      <c r="D22421" s="38"/>
    </row>
    <row r="22422" spans="1:4" x14ac:dyDescent="0.25">
      <c r="A22422" s="38"/>
      <c r="B22422" s="38"/>
      <c r="C22422" s="38"/>
      <c r="D22422" s="38"/>
    </row>
    <row r="22423" spans="1:4" x14ac:dyDescent="0.25">
      <c r="A22423" s="38"/>
      <c r="B22423" s="38"/>
      <c r="C22423" s="38"/>
      <c r="D22423" s="38"/>
    </row>
    <row r="22424" spans="1:4" x14ac:dyDescent="0.25">
      <c r="A22424" s="38"/>
      <c r="B22424" s="38"/>
      <c r="C22424" s="38"/>
      <c r="D22424" s="38"/>
    </row>
    <row r="22425" spans="1:4" x14ac:dyDescent="0.25">
      <c r="A22425" s="38"/>
      <c r="B22425" s="38"/>
      <c r="C22425" s="38"/>
      <c r="D22425" s="38"/>
    </row>
    <row r="22426" spans="1:4" x14ac:dyDescent="0.25">
      <c r="A22426" s="38"/>
      <c r="B22426" s="38"/>
      <c r="C22426" s="38"/>
      <c r="D22426" s="38"/>
    </row>
    <row r="22427" spans="1:4" x14ac:dyDescent="0.25">
      <c r="A22427" s="38"/>
      <c r="B22427" s="38"/>
      <c r="C22427" s="38"/>
      <c r="D22427" s="38"/>
    </row>
    <row r="22428" spans="1:4" x14ac:dyDescent="0.25">
      <c r="A22428" s="38"/>
      <c r="B22428" s="38"/>
      <c r="C22428" s="38"/>
      <c r="D22428" s="38"/>
    </row>
    <row r="22429" spans="1:4" x14ac:dyDescent="0.25">
      <c r="A22429" s="38"/>
      <c r="B22429" s="38"/>
      <c r="C22429" s="38"/>
      <c r="D22429" s="38"/>
    </row>
    <row r="22430" spans="1:4" x14ac:dyDescent="0.25">
      <c r="A22430" s="38"/>
      <c r="B22430" s="38"/>
      <c r="C22430" s="38"/>
      <c r="D22430" s="38"/>
    </row>
    <row r="22431" spans="1:4" x14ac:dyDescent="0.25">
      <c r="A22431" s="38"/>
      <c r="B22431" s="38"/>
      <c r="C22431" s="38"/>
      <c r="D22431" s="38"/>
    </row>
    <row r="22432" spans="1:4" x14ac:dyDescent="0.25">
      <c r="A22432" s="38"/>
      <c r="B22432" s="38"/>
      <c r="C22432" s="38"/>
      <c r="D22432" s="38"/>
    </row>
    <row r="22433" spans="1:4" x14ac:dyDescent="0.25">
      <c r="A22433" s="38"/>
      <c r="B22433" s="38"/>
      <c r="C22433" s="38"/>
      <c r="D22433" s="38"/>
    </row>
    <row r="22434" spans="1:4" x14ac:dyDescent="0.25">
      <c r="A22434" s="38"/>
      <c r="B22434" s="38"/>
      <c r="C22434" s="38"/>
      <c r="D22434" s="38"/>
    </row>
    <row r="22435" spans="1:4" x14ac:dyDescent="0.25">
      <c r="A22435" s="38"/>
      <c r="B22435" s="38"/>
      <c r="C22435" s="38"/>
      <c r="D22435" s="38"/>
    </row>
    <row r="22436" spans="1:4" x14ac:dyDescent="0.25">
      <c r="A22436" s="38"/>
      <c r="B22436" s="38"/>
      <c r="C22436" s="38"/>
      <c r="D22436" s="38"/>
    </row>
    <row r="22437" spans="1:4" x14ac:dyDescent="0.25">
      <c r="A22437" s="38"/>
      <c r="B22437" s="38"/>
      <c r="C22437" s="38"/>
      <c r="D22437" s="38"/>
    </row>
    <row r="22438" spans="1:4" x14ac:dyDescent="0.25">
      <c r="A22438" s="38"/>
      <c r="B22438" s="38"/>
      <c r="C22438" s="38"/>
      <c r="D22438" s="38"/>
    </row>
    <row r="22439" spans="1:4" x14ac:dyDescent="0.25">
      <c r="A22439" s="38"/>
      <c r="B22439" s="38"/>
      <c r="C22439" s="38"/>
      <c r="D22439" s="38"/>
    </row>
    <row r="22440" spans="1:4" x14ac:dyDescent="0.25">
      <c r="A22440" s="38"/>
      <c r="B22440" s="38"/>
      <c r="C22440" s="38"/>
      <c r="D22440" s="38"/>
    </row>
    <row r="22441" spans="1:4" x14ac:dyDescent="0.25">
      <c r="A22441" s="38"/>
      <c r="B22441" s="38"/>
      <c r="C22441" s="38"/>
      <c r="D22441" s="38"/>
    </row>
    <row r="22442" spans="1:4" x14ac:dyDescent="0.25">
      <c r="A22442" s="38"/>
      <c r="B22442" s="38"/>
      <c r="C22442" s="38"/>
      <c r="D22442" s="38"/>
    </row>
    <row r="22443" spans="1:4" x14ac:dyDescent="0.25">
      <c r="A22443" s="38"/>
      <c r="B22443" s="38"/>
      <c r="C22443" s="38"/>
      <c r="D22443" s="38"/>
    </row>
    <row r="22444" spans="1:4" x14ac:dyDescent="0.25">
      <c r="A22444" s="38"/>
      <c r="B22444" s="38"/>
      <c r="C22444" s="38"/>
      <c r="D22444" s="38"/>
    </row>
    <row r="22445" spans="1:4" x14ac:dyDescent="0.25">
      <c r="A22445" s="38"/>
      <c r="B22445" s="38"/>
      <c r="C22445" s="38"/>
      <c r="D22445" s="38"/>
    </row>
    <row r="22446" spans="1:4" x14ac:dyDescent="0.25">
      <c r="A22446" s="38"/>
      <c r="B22446" s="38"/>
      <c r="C22446" s="38"/>
      <c r="D22446" s="38"/>
    </row>
    <row r="22447" spans="1:4" x14ac:dyDescent="0.25">
      <c r="A22447" s="38"/>
      <c r="B22447" s="38"/>
      <c r="C22447" s="38"/>
      <c r="D22447" s="38"/>
    </row>
    <row r="22448" spans="1:4" x14ac:dyDescent="0.25">
      <c r="A22448" s="38"/>
      <c r="B22448" s="38"/>
      <c r="C22448" s="38"/>
      <c r="D22448" s="38"/>
    </row>
    <row r="22449" spans="1:4" x14ac:dyDescent="0.25">
      <c r="A22449" s="38"/>
      <c r="B22449" s="38"/>
      <c r="C22449" s="38"/>
      <c r="D22449" s="38"/>
    </row>
    <row r="22450" spans="1:4" x14ac:dyDescent="0.25">
      <c r="A22450" s="38"/>
      <c r="B22450" s="38"/>
      <c r="C22450" s="38"/>
      <c r="D22450" s="38"/>
    </row>
    <row r="22451" spans="1:4" x14ac:dyDescent="0.25">
      <c r="A22451" s="38"/>
      <c r="B22451" s="38"/>
      <c r="C22451" s="38"/>
      <c r="D22451" s="38"/>
    </row>
    <row r="22452" spans="1:4" x14ac:dyDescent="0.25">
      <c r="A22452" s="38"/>
      <c r="B22452" s="38"/>
      <c r="C22452" s="38"/>
      <c r="D22452" s="38"/>
    </row>
    <row r="22453" spans="1:4" x14ac:dyDescent="0.25">
      <c r="A22453" s="38"/>
      <c r="B22453" s="38"/>
      <c r="C22453" s="38"/>
      <c r="D22453" s="38"/>
    </row>
    <row r="22454" spans="1:4" x14ac:dyDescent="0.25">
      <c r="A22454" s="38"/>
      <c r="B22454" s="38"/>
      <c r="C22454" s="38"/>
      <c r="D22454" s="38"/>
    </row>
    <row r="22455" spans="1:4" x14ac:dyDescent="0.25">
      <c r="A22455" s="38"/>
      <c r="B22455" s="38"/>
      <c r="C22455" s="38"/>
      <c r="D22455" s="38"/>
    </row>
    <row r="22456" spans="1:4" x14ac:dyDescent="0.25">
      <c r="A22456" s="38"/>
      <c r="B22456" s="38"/>
      <c r="C22456" s="38"/>
      <c r="D22456" s="38"/>
    </row>
    <row r="22457" spans="1:4" x14ac:dyDescent="0.25">
      <c r="A22457" s="38"/>
      <c r="B22457" s="38"/>
      <c r="C22457" s="38"/>
      <c r="D22457" s="38"/>
    </row>
    <row r="22458" spans="1:4" x14ac:dyDescent="0.25">
      <c r="A22458" s="38"/>
      <c r="B22458" s="38"/>
      <c r="C22458" s="38"/>
      <c r="D22458" s="38"/>
    </row>
    <row r="22459" spans="1:4" x14ac:dyDescent="0.25">
      <c r="A22459" s="38"/>
      <c r="B22459" s="38"/>
      <c r="C22459" s="38"/>
      <c r="D22459" s="38"/>
    </row>
    <row r="22460" spans="1:4" x14ac:dyDescent="0.25">
      <c r="A22460" s="38"/>
      <c r="B22460" s="38"/>
      <c r="C22460" s="38"/>
      <c r="D22460" s="38"/>
    </row>
    <row r="22461" spans="1:4" x14ac:dyDescent="0.25">
      <c r="A22461" s="38"/>
      <c r="B22461" s="38"/>
      <c r="C22461" s="38"/>
      <c r="D22461" s="38"/>
    </row>
    <row r="22462" spans="1:4" x14ac:dyDescent="0.25">
      <c r="A22462" s="38"/>
      <c r="B22462" s="38"/>
      <c r="C22462" s="38"/>
      <c r="D22462" s="38"/>
    </row>
    <row r="22463" spans="1:4" x14ac:dyDescent="0.25">
      <c r="A22463" s="38"/>
      <c r="B22463" s="38"/>
      <c r="C22463" s="38"/>
      <c r="D22463" s="38"/>
    </row>
    <row r="22464" spans="1:4" x14ac:dyDescent="0.25">
      <c r="A22464" s="38"/>
      <c r="B22464" s="38"/>
      <c r="C22464" s="38"/>
      <c r="D22464" s="38"/>
    </row>
    <row r="22465" spans="1:4" x14ac:dyDescent="0.25">
      <c r="A22465" s="38"/>
      <c r="B22465" s="38"/>
      <c r="C22465" s="38"/>
      <c r="D22465" s="38"/>
    </row>
    <row r="22466" spans="1:4" x14ac:dyDescent="0.25">
      <c r="A22466" s="38"/>
      <c r="B22466" s="38"/>
      <c r="C22466" s="38"/>
      <c r="D22466" s="38"/>
    </row>
    <row r="22467" spans="1:4" x14ac:dyDescent="0.25">
      <c r="A22467" s="38"/>
      <c r="B22467" s="38"/>
      <c r="C22467" s="38"/>
      <c r="D22467" s="38"/>
    </row>
    <row r="22468" spans="1:4" x14ac:dyDescent="0.25">
      <c r="A22468" s="38"/>
      <c r="B22468" s="38"/>
      <c r="C22468" s="38"/>
      <c r="D22468" s="38"/>
    </row>
    <row r="22469" spans="1:4" x14ac:dyDescent="0.25">
      <c r="A22469" s="38"/>
      <c r="B22469" s="38"/>
      <c r="C22469" s="38"/>
      <c r="D22469" s="38"/>
    </row>
    <row r="22470" spans="1:4" x14ac:dyDescent="0.25">
      <c r="A22470" s="38"/>
      <c r="B22470" s="38"/>
      <c r="C22470" s="38"/>
      <c r="D22470" s="38"/>
    </row>
    <row r="22471" spans="1:4" x14ac:dyDescent="0.25">
      <c r="A22471" s="38"/>
      <c r="B22471" s="38"/>
      <c r="C22471" s="38"/>
      <c r="D22471" s="38"/>
    </row>
    <row r="22472" spans="1:4" x14ac:dyDescent="0.25">
      <c r="A22472" s="38"/>
      <c r="B22472" s="38"/>
      <c r="C22472" s="38"/>
      <c r="D22472" s="38"/>
    </row>
    <row r="22473" spans="1:4" x14ac:dyDescent="0.25">
      <c r="A22473" s="38"/>
      <c r="B22473" s="38"/>
      <c r="C22473" s="38"/>
      <c r="D22473" s="38"/>
    </row>
    <row r="22474" spans="1:4" x14ac:dyDescent="0.25">
      <c r="A22474" s="38"/>
      <c r="B22474" s="38"/>
      <c r="C22474" s="38"/>
      <c r="D22474" s="38"/>
    </row>
    <row r="22475" spans="1:4" x14ac:dyDescent="0.25">
      <c r="A22475" s="38"/>
      <c r="B22475" s="38"/>
      <c r="C22475" s="38"/>
      <c r="D22475" s="38"/>
    </row>
    <row r="22476" spans="1:4" x14ac:dyDescent="0.25">
      <c r="A22476" s="38"/>
      <c r="B22476" s="38"/>
      <c r="C22476" s="38"/>
      <c r="D22476" s="38"/>
    </row>
    <row r="22477" spans="1:4" x14ac:dyDescent="0.25">
      <c r="A22477" s="38"/>
      <c r="B22477" s="38"/>
      <c r="C22477" s="38"/>
      <c r="D22477" s="38"/>
    </row>
    <row r="22478" spans="1:4" x14ac:dyDescent="0.25">
      <c r="A22478" s="38"/>
      <c r="B22478" s="38"/>
      <c r="C22478" s="38"/>
      <c r="D22478" s="38"/>
    </row>
    <row r="22479" spans="1:4" x14ac:dyDescent="0.25">
      <c r="A22479" s="38"/>
      <c r="B22479" s="38"/>
      <c r="C22479" s="38"/>
      <c r="D22479" s="38"/>
    </row>
    <row r="22480" spans="1:4" x14ac:dyDescent="0.25">
      <c r="A22480" s="38"/>
      <c r="B22480" s="38"/>
      <c r="C22480" s="38"/>
      <c r="D22480" s="38"/>
    </row>
    <row r="22481" spans="1:4" x14ac:dyDescent="0.25">
      <c r="A22481" s="38"/>
      <c r="B22481" s="38"/>
      <c r="C22481" s="38"/>
      <c r="D22481" s="38"/>
    </row>
    <row r="22482" spans="1:4" x14ac:dyDescent="0.25">
      <c r="A22482" s="38"/>
      <c r="B22482" s="38"/>
      <c r="C22482" s="38"/>
      <c r="D22482" s="38"/>
    </row>
    <row r="22483" spans="1:4" x14ac:dyDescent="0.25">
      <c r="A22483" s="38"/>
      <c r="B22483" s="38"/>
      <c r="C22483" s="38"/>
      <c r="D22483" s="38"/>
    </row>
    <row r="22484" spans="1:4" x14ac:dyDescent="0.25">
      <c r="A22484" s="38"/>
      <c r="B22484" s="38"/>
      <c r="C22484" s="38"/>
      <c r="D22484" s="38"/>
    </row>
    <row r="22485" spans="1:4" x14ac:dyDescent="0.25">
      <c r="A22485" s="38"/>
      <c r="B22485" s="38"/>
      <c r="C22485" s="38"/>
      <c r="D22485" s="38"/>
    </row>
    <row r="22486" spans="1:4" x14ac:dyDescent="0.25">
      <c r="A22486" s="38"/>
      <c r="B22486" s="38"/>
      <c r="C22486" s="38"/>
      <c r="D22486" s="38"/>
    </row>
    <row r="22487" spans="1:4" x14ac:dyDescent="0.25">
      <c r="A22487" s="38"/>
      <c r="B22487" s="38"/>
      <c r="C22487" s="38"/>
      <c r="D22487" s="38"/>
    </row>
    <row r="22488" spans="1:4" x14ac:dyDescent="0.25">
      <c r="A22488" s="38"/>
      <c r="B22488" s="38"/>
      <c r="C22488" s="38"/>
      <c r="D22488" s="38"/>
    </row>
    <row r="22489" spans="1:4" x14ac:dyDescent="0.25">
      <c r="A22489" s="38"/>
      <c r="B22489" s="38"/>
      <c r="C22489" s="38"/>
      <c r="D22489" s="38"/>
    </row>
    <row r="22490" spans="1:4" x14ac:dyDescent="0.25">
      <c r="A22490" s="38"/>
      <c r="B22490" s="38"/>
      <c r="C22490" s="38"/>
      <c r="D22490" s="38"/>
    </row>
    <row r="22491" spans="1:4" x14ac:dyDescent="0.25">
      <c r="A22491" s="38"/>
      <c r="B22491" s="38"/>
      <c r="C22491" s="38"/>
      <c r="D22491" s="38"/>
    </row>
    <row r="22492" spans="1:4" x14ac:dyDescent="0.25">
      <c r="A22492" s="38"/>
      <c r="B22492" s="38"/>
      <c r="C22492" s="38"/>
      <c r="D22492" s="38"/>
    </row>
    <row r="22493" spans="1:4" x14ac:dyDescent="0.25">
      <c r="A22493" s="38"/>
      <c r="B22493" s="38"/>
      <c r="C22493" s="38"/>
      <c r="D22493" s="38"/>
    </row>
    <row r="22494" spans="1:4" x14ac:dyDescent="0.25">
      <c r="A22494" s="38"/>
      <c r="B22494" s="38"/>
      <c r="C22494" s="38"/>
      <c r="D22494" s="38"/>
    </row>
    <row r="22495" spans="1:4" x14ac:dyDescent="0.25">
      <c r="A22495" s="38"/>
      <c r="B22495" s="38"/>
      <c r="C22495" s="38"/>
      <c r="D22495" s="38"/>
    </row>
    <row r="22496" spans="1:4" x14ac:dyDescent="0.25">
      <c r="A22496" s="38"/>
      <c r="B22496" s="38"/>
      <c r="C22496" s="38"/>
      <c r="D22496" s="38"/>
    </row>
    <row r="22497" spans="1:4" x14ac:dyDescent="0.25">
      <c r="A22497" s="38"/>
      <c r="B22497" s="38"/>
      <c r="C22497" s="38"/>
      <c r="D22497" s="38"/>
    </row>
    <row r="22498" spans="1:4" x14ac:dyDescent="0.25">
      <c r="A22498" s="38"/>
      <c r="B22498" s="38"/>
      <c r="C22498" s="38"/>
      <c r="D22498" s="38"/>
    </row>
    <row r="22499" spans="1:4" x14ac:dyDescent="0.25">
      <c r="A22499" s="38"/>
      <c r="B22499" s="38"/>
      <c r="C22499" s="38"/>
      <c r="D22499" s="38"/>
    </row>
    <row r="22500" spans="1:4" x14ac:dyDescent="0.25">
      <c r="A22500" s="38"/>
      <c r="B22500" s="38"/>
      <c r="C22500" s="38"/>
      <c r="D22500" s="38"/>
    </row>
    <row r="22501" spans="1:4" x14ac:dyDescent="0.25">
      <c r="A22501" s="38"/>
      <c r="B22501" s="38"/>
      <c r="C22501" s="38"/>
      <c r="D22501" s="38"/>
    </row>
    <row r="22502" spans="1:4" x14ac:dyDescent="0.25">
      <c r="A22502" s="38"/>
      <c r="B22502" s="38"/>
      <c r="C22502" s="38"/>
      <c r="D22502" s="38"/>
    </row>
    <row r="22503" spans="1:4" x14ac:dyDescent="0.25">
      <c r="A22503" s="38"/>
      <c r="B22503" s="38"/>
      <c r="C22503" s="38"/>
      <c r="D22503" s="38"/>
    </row>
    <row r="22504" spans="1:4" x14ac:dyDescent="0.25">
      <c r="A22504" s="38"/>
      <c r="B22504" s="38"/>
      <c r="C22504" s="38"/>
      <c r="D22504" s="38"/>
    </row>
    <row r="22505" spans="1:4" x14ac:dyDescent="0.25">
      <c r="A22505" s="38"/>
      <c r="B22505" s="38"/>
      <c r="C22505" s="38"/>
      <c r="D22505" s="38"/>
    </row>
    <row r="22506" spans="1:4" x14ac:dyDescent="0.25">
      <c r="A22506" s="38"/>
      <c r="B22506" s="38"/>
      <c r="C22506" s="38"/>
      <c r="D22506" s="38"/>
    </row>
    <row r="22507" spans="1:4" x14ac:dyDescent="0.25">
      <c r="A22507" s="38"/>
      <c r="B22507" s="38"/>
      <c r="C22507" s="38"/>
      <c r="D22507" s="38"/>
    </row>
    <row r="22508" spans="1:4" x14ac:dyDescent="0.25">
      <c r="A22508" s="38"/>
      <c r="B22508" s="38"/>
      <c r="C22508" s="38"/>
      <c r="D22508" s="38"/>
    </row>
    <row r="22509" spans="1:4" x14ac:dyDescent="0.25">
      <c r="A22509" s="38"/>
      <c r="B22509" s="38"/>
      <c r="C22509" s="38"/>
      <c r="D22509" s="38"/>
    </row>
    <row r="22510" spans="1:4" x14ac:dyDescent="0.25">
      <c r="A22510" s="38"/>
      <c r="B22510" s="38"/>
      <c r="C22510" s="38"/>
      <c r="D22510" s="38"/>
    </row>
    <row r="22511" spans="1:4" x14ac:dyDescent="0.25">
      <c r="A22511" s="38"/>
      <c r="B22511" s="38"/>
      <c r="C22511" s="38"/>
      <c r="D22511" s="38"/>
    </row>
    <row r="22512" spans="1:4" x14ac:dyDescent="0.25">
      <c r="A22512" s="38"/>
      <c r="B22512" s="38"/>
      <c r="C22512" s="38"/>
      <c r="D22512" s="38"/>
    </row>
    <row r="22513" spans="1:4" x14ac:dyDescent="0.25">
      <c r="A22513" s="38"/>
      <c r="B22513" s="38"/>
      <c r="C22513" s="38"/>
      <c r="D22513" s="38"/>
    </row>
    <row r="22514" spans="1:4" x14ac:dyDescent="0.25">
      <c r="A22514" s="38"/>
      <c r="B22514" s="38"/>
      <c r="C22514" s="38"/>
      <c r="D22514" s="38"/>
    </row>
    <row r="22515" spans="1:4" x14ac:dyDescent="0.25">
      <c r="A22515" s="38"/>
      <c r="B22515" s="38"/>
      <c r="C22515" s="38"/>
      <c r="D22515" s="38"/>
    </row>
    <row r="22516" spans="1:4" x14ac:dyDescent="0.25">
      <c r="A22516" s="38"/>
      <c r="B22516" s="38"/>
      <c r="C22516" s="38"/>
      <c r="D22516" s="38"/>
    </row>
    <row r="22517" spans="1:4" x14ac:dyDescent="0.25">
      <c r="A22517" s="38"/>
      <c r="B22517" s="38"/>
      <c r="C22517" s="38"/>
      <c r="D22517" s="38"/>
    </row>
    <row r="22518" spans="1:4" x14ac:dyDescent="0.25">
      <c r="A22518" s="38"/>
      <c r="B22518" s="38"/>
      <c r="C22518" s="38"/>
      <c r="D22518" s="38"/>
    </row>
    <row r="22519" spans="1:4" x14ac:dyDescent="0.25">
      <c r="A22519" s="38"/>
      <c r="B22519" s="38"/>
      <c r="C22519" s="38"/>
      <c r="D22519" s="38"/>
    </row>
    <row r="22520" spans="1:4" x14ac:dyDescent="0.25">
      <c r="A22520" s="38"/>
      <c r="B22520" s="38"/>
      <c r="C22520" s="38"/>
      <c r="D22520" s="38"/>
    </row>
    <row r="22521" spans="1:4" x14ac:dyDescent="0.25">
      <c r="A22521" s="38"/>
      <c r="B22521" s="38"/>
      <c r="C22521" s="38"/>
      <c r="D22521" s="38"/>
    </row>
    <row r="22522" spans="1:4" x14ac:dyDescent="0.25">
      <c r="A22522" s="38"/>
      <c r="B22522" s="38"/>
      <c r="C22522" s="38"/>
      <c r="D22522" s="38"/>
    </row>
    <row r="22523" spans="1:4" x14ac:dyDescent="0.25">
      <c r="A22523" s="38"/>
      <c r="B22523" s="38"/>
      <c r="C22523" s="38"/>
      <c r="D22523" s="38"/>
    </row>
    <row r="22524" spans="1:4" x14ac:dyDescent="0.25">
      <c r="A22524" s="38"/>
      <c r="B22524" s="38"/>
      <c r="C22524" s="38"/>
      <c r="D22524" s="38"/>
    </row>
    <row r="22525" spans="1:4" x14ac:dyDescent="0.25">
      <c r="A22525" s="38"/>
      <c r="B22525" s="38"/>
      <c r="C22525" s="38"/>
      <c r="D22525" s="38"/>
    </row>
    <row r="22526" spans="1:4" x14ac:dyDescent="0.25">
      <c r="A22526" s="38"/>
      <c r="B22526" s="38"/>
      <c r="C22526" s="38"/>
      <c r="D22526" s="38"/>
    </row>
    <row r="22527" spans="1:4" x14ac:dyDescent="0.25">
      <c r="A22527" s="38"/>
      <c r="B22527" s="38"/>
      <c r="C22527" s="38"/>
      <c r="D22527" s="38"/>
    </row>
    <row r="22528" spans="1:4" x14ac:dyDescent="0.25">
      <c r="A22528" s="38"/>
      <c r="B22528" s="38"/>
      <c r="C22528" s="38"/>
      <c r="D22528" s="38"/>
    </row>
    <row r="22529" spans="1:4" x14ac:dyDescent="0.25">
      <c r="A22529" s="38"/>
      <c r="B22529" s="38"/>
      <c r="C22529" s="38"/>
      <c r="D22529" s="38"/>
    </row>
    <row r="22530" spans="1:4" x14ac:dyDescent="0.25">
      <c r="A22530" s="38"/>
      <c r="B22530" s="38"/>
      <c r="C22530" s="38"/>
      <c r="D22530" s="38"/>
    </row>
    <row r="22531" spans="1:4" x14ac:dyDescent="0.25">
      <c r="A22531" s="38"/>
      <c r="B22531" s="38"/>
      <c r="C22531" s="38"/>
      <c r="D22531" s="38"/>
    </row>
    <row r="22532" spans="1:4" x14ac:dyDescent="0.25">
      <c r="A22532" s="38"/>
      <c r="B22532" s="38"/>
      <c r="C22532" s="38"/>
      <c r="D22532" s="38"/>
    </row>
    <row r="22533" spans="1:4" x14ac:dyDescent="0.25">
      <c r="A22533" s="38"/>
      <c r="B22533" s="38"/>
      <c r="C22533" s="38"/>
      <c r="D22533" s="38"/>
    </row>
    <row r="22534" spans="1:4" x14ac:dyDescent="0.25">
      <c r="A22534" s="38"/>
      <c r="B22534" s="38"/>
      <c r="C22534" s="38"/>
      <c r="D22534" s="38"/>
    </row>
    <row r="22535" spans="1:4" x14ac:dyDescent="0.25">
      <c r="A22535" s="38"/>
      <c r="B22535" s="38"/>
      <c r="C22535" s="38"/>
      <c r="D22535" s="38"/>
    </row>
    <row r="22536" spans="1:4" x14ac:dyDescent="0.25">
      <c r="A22536" s="38"/>
      <c r="B22536" s="38"/>
      <c r="C22536" s="38"/>
      <c r="D22536" s="38"/>
    </row>
    <row r="22537" spans="1:4" x14ac:dyDescent="0.25">
      <c r="A22537" s="38"/>
      <c r="B22537" s="38"/>
      <c r="C22537" s="38"/>
      <c r="D22537" s="38"/>
    </row>
    <row r="22538" spans="1:4" x14ac:dyDescent="0.25">
      <c r="A22538" s="38"/>
      <c r="B22538" s="38"/>
      <c r="C22538" s="38"/>
      <c r="D22538" s="38"/>
    </row>
    <row r="22539" spans="1:4" x14ac:dyDescent="0.25">
      <c r="A22539" s="38"/>
      <c r="B22539" s="38"/>
      <c r="C22539" s="38"/>
      <c r="D22539" s="38"/>
    </row>
    <row r="22540" spans="1:4" x14ac:dyDescent="0.25">
      <c r="A22540" s="38"/>
      <c r="B22540" s="38"/>
      <c r="C22540" s="38"/>
      <c r="D22540" s="38"/>
    </row>
    <row r="22541" spans="1:4" x14ac:dyDescent="0.25">
      <c r="A22541" s="38"/>
      <c r="B22541" s="38"/>
      <c r="C22541" s="38"/>
      <c r="D22541" s="38"/>
    </row>
    <row r="22542" spans="1:4" x14ac:dyDescent="0.25">
      <c r="A22542" s="38"/>
      <c r="B22542" s="38"/>
      <c r="C22542" s="38"/>
      <c r="D22542" s="38"/>
    </row>
    <row r="22543" spans="1:4" x14ac:dyDescent="0.25">
      <c r="A22543" s="38"/>
      <c r="B22543" s="38"/>
      <c r="C22543" s="38"/>
      <c r="D22543" s="38"/>
    </row>
    <row r="22544" spans="1:4" x14ac:dyDescent="0.25">
      <c r="A22544" s="38"/>
      <c r="B22544" s="38"/>
      <c r="C22544" s="38"/>
      <c r="D22544" s="38"/>
    </row>
    <row r="22545" spans="1:4" x14ac:dyDescent="0.25">
      <c r="A22545" s="38"/>
      <c r="B22545" s="38"/>
      <c r="C22545" s="38"/>
      <c r="D22545" s="38"/>
    </row>
    <row r="22546" spans="1:4" x14ac:dyDescent="0.25">
      <c r="A22546" s="38"/>
      <c r="B22546" s="38"/>
      <c r="C22546" s="38"/>
      <c r="D22546" s="38"/>
    </row>
    <row r="22547" spans="1:4" x14ac:dyDescent="0.25">
      <c r="A22547" s="38"/>
      <c r="B22547" s="38"/>
      <c r="C22547" s="38"/>
      <c r="D22547" s="38"/>
    </row>
    <row r="22548" spans="1:4" x14ac:dyDescent="0.25">
      <c r="A22548" s="38"/>
      <c r="B22548" s="38"/>
      <c r="C22548" s="38"/>
      <c r="D22548" s="38"/>
    </row>
    <row r="22549" spans="1:4" x14ac:dyDescent="0.25">
      <c r="A22549" s="38"/>
      <c r="B22549" s="38"/>
      <c r="C22549" s="38"/>
      <c r="D22549" s="38"/>
    </row>
    <row r="22550" spans="1:4" x14ac:dyDescent="0.25">
      <c r="A22550" s="38"/>
      <c r="B22550" s="38"/>
      <c r="C22550" s="38"/>
      <c r="D22550" s="38"/>
    </row>
    <row r="22551" spans="1:4" x14ac:dyDescent="0.25">
      <c r="A22551" s="38"/>
      <c r="B22551" s="38"/>
      <c r="C22551" s="38"/>
      <c r="D22551" s="38"/>
    </row>
    <row r="22552" spans="1:4" x14ac:dyDescent="0.25">
      <c r="A22552" s="38"/>
      <c r="B22552" s="38"/>
      <c r="C22552" s="38"/>
      <c r="D22552" s="38"/>
    </row>
    <row r="22553" spans="1:4" x14ac:dyDescent="0.25">
      <c r="A22553" s="38"/>
      <c r="B22553" s="38"/>
      <c r="C22553" s="38"/>
      <c r="D22553" s="38"/>
    </row>
    <row r="22554" spans="1:4" x14ac:dyDescent="0.25">
      <c r="A22554" s="38"/>
      <c r="B22554" s="38"/>
      <c r="C22554" s="38"/>
      <c r="D22554" s="38"/>
    </row>
    <row r="22555" spans="1:4" x14ac:dyDescent="0.25">
      <c r="A22555" s="38"/>
      <c r="B22555" s="38"/>
      <c r="C22555" s="38"/>
      <c r="D22555" s="38"/>
    </row>
    <row r="22556" spans="1:4" x14ac:dyDescent="0.25">
      <c r="A22556" s="38"/>
      <c r="B22556" s="38"/>
      <c r="C22556" s="38"/>
      <c r="D22556" s="38"/>
    </row>
    <row r="22557" spans="1:4" x14ac:dyDescent="0.25">
      <c r="A22557" s="38"/>
      <c r="B22557" s="38"/>
      <c r="C22557" s="38"/>
      <c r="D22557" s="38"/>
    </row>
    <row r="22558" spans="1:4" x14ac:dyDescent="0.25">
      <c r="A22558" s="38"/>
      <c r="B22558" s="38"/>
      <c r="C22558" s="38"/>
      <c r="D22558" s="38"/>
    </row>
    <row r="22559" spans="1:4" x14ac:dyDescent="0.25">
      <c r="A22559" s="38"/>
      <c r="B22559" s="38"/>
      <c r="C22559" s="38"/>
      <c r="D22559" s="38"/>
    </row>
    <row r="22560" spans="1:4" x14ac:dyDescent="0.25">
      <c r="A22560" s="38"/>
      <c r="B22560" s="38"/>
      <c r="C22560" s="38"/>
      <c r="D22560" s="38"/>
    </row>
    <row r="22561" spans="1:4" x14ac:dyDescent="0.25">
      <c r="A22561" s="38"/>
      <c r="B22561" s="38"/>
      <c r="C22561" s="38"/>
      <c r="D22561" s="38"/>
    </row>
    <row r="22562" spans="1:4" x14ac:dyDescent="0.25">
      <c r="A22562" s="38"/>
      <c r="B22562" s="38"/>
      <c r="C22562" s="38"/>
      <c r="D22562" s="38"/>
    </row>
    <row r="22563" spans="1:4" x14ac:dyDescent="0.25">
      <c r="A22563" s="38"/>
      <c r="B22563" s="38"/>
      <c r="C22563" s="38"/>
      <c r="D22563" s="38"/>
    </row>
    <row r="22564" spans="1:4" x14ac:dyDescent="0.25">
      <c r="A22564" s="38"/>
      <c r="B22564" s="38"/>
      <c r="C22564" s="38"/>
      <c r="D22564" s="38"/>
    </row>
    <row r="22565" spans="1:4" x14ac:dyDescent="0.25">
      <c r="A22565" s="38"/>
      <c r="B22565" s="38"/>
      <c r="C22565" s="38"/>
      <c r="D22565" s="38"/>
    </row>
    <row r="22566" spans="1:4" x14ac:dyDescent="0.25">
      <c r="A22566" s="38"/>
      <c r="B22566" s="38"/>
      <c r="C22566" s="38"/>
      <c r="D22566" s="38"/>
    </row>
    <row r="22567" spans="1:4" x14ac:dyDescent="0.25">
      <c r="A22567" s="38"/>
      <c r="B22567" s="38"/>
      <c r="C22567" s="38"/>
      <c r="D22567" s="38"/>
    </row>
    <row r="22568" spans="1:4" x14ac:dyDescent="0.25">
      <c r="A22568" s="38"/>
      <c r="B22568" s="38"/>
      <c r="C22568" s="38"/>
      <c r="D22568" s="38"/>
    </row>
    <row r="22569" spans="1:4" x14ac:dyDescent="0.25">
      <c r="A22569" s="38"/>
      <c r="B22569" s="38"/>
      <c r="C22569" s="38"/>
      <c r="D22569" s="38"/>
    </row>
    <row r="22570" spans="1:4" x14ac:dyDescent="0.25">
      <c r="A22570" s="38"/>
      <c r="B22570" s="38"/>
      <c r="C22570" s="38"/>
      <c r="D22570" s="38"/>
    </row>
    <row r="22571" spans="1:4" x14ac:dyDescent="0.25">
      <c r="A22571" s="38"/>
      <c r="B22571" s="38"/>
      <c r="C22571" s="38"/>
      <c r="D22571" s="38"/>
    </row>
    <row r="22572" spans="1:4" x14ac:dyDescent="0.25">
      <c r="A22572" s="38"/>
      <c r="B22572" s="38"/>
      <c r="C22572" s="38"/>
      <c r="D22572" s="38"/>
    </row>
    <row r="22573" spans="1:4" x14ac:dyDescent="0.25">
      <c r="A22573" s="38"/>
      <c r="B22573" s="38"/>
      <c r="C22573" s="38"/>
      <c r="D22573" s="38"/>
    </row>
    <row r="22574" spans="1:4" x14ac:dyDescent="0.25">
      <c r="A22574" s="38"/>
      <c r="B22574" s="38"/>
      <c r="C22574" s="38"/>
      <c r="D22574" s="38"/>
    </row>
    <row r="22575" spans="1:4" x14ac:dyDescent="0.25">
      <c r="A22575" s="38"/>
      <c r="B22575" s="38"/>
      <c r="C22575" s="38"/>
      <c r="D22575" s="38"/>
    </row>
    <row r="22576" spans="1:4" x14ac:dyDescent="0.25">
      <c r="A22576" s="38"/>
      <c r="B22576" s="38"/>
      <c r="C22576" s="38"/>
      <c r="D22576" s="38"/>
    </row>
    <row r="22577" spans="1:4" x14ac:dyDescent="0.25">
      <c r="A22577" s="38"/>
      <c r="B22577" s="38"/>
      <c r="C22577" s="38"/>
      <c r="D22577" s="38"/>
    </row>
    <row r="22578" spans="1:4" x14ac:dyDescent="0.25">
      <c r="A22578" s="38"/>
      <c r="B22578" s="38"/>
      <c r="C22578" s="38"/>
      <c r="D22578" s="38"/>
    </row>
    <row r="22579" spans="1:4" x14ac:dyDescent="0.25">
      <c r="A22579" s="38"/>
      <c r="B22579" s="38"/>
      <c r="C22579" s="38"/>
      <c r="D22579" s="38"/>
    </row>
    <row r="22580" spans="1:4" x14ac:dyDescent="0.25">
      <c r="A22580" s="38"/>
      <c r="B22580" s="38"/>
      <c r="C22580" s="38"/>
      <c r="D22580" s="38"/>
    </row>
    <row r="22581" spans="1:4" x14ac:dyDescent="0.25">
      <c r="A22581" s="38"/>
      <c r="B22581" s="38"/>
      <c r="C22581" s="38"/>
      <c r="D22581" s="38"/>
    </row>
    <row r="22582" spans="1:4" x14ac:dyDescent="0.25">
      <c r="A22582" s="38"/>
      <c r="B22582" s="38"/>
      <c r="C22582" s="38"/>
      <c r="D22582" s="38"/>
    </row>
    <row r="22583" spans="1:4" x14ac:dyDescent="0.25">
      <c r="A22583" s="38"/>
      <c r="B22583" s="38"/>
      <c r="C22583" s="38"/>
      <c r="D22583" s="38"/>
    </row>
    <row r="22584" spans="1:4" x14ac:dyDescent="0.25">
      <c r="A22584" s="38"/>
      <c r="B22584" s="38"/>
      <c r="C22584" s="38"/>
      <c r="D22584" s="38"/>
    </row>
    <row r="22585" spans="1:4" x14ac:dyDescent="0.25">
      <c r="A22585" s="38"/>
      <c r="B22585" s="38"/>
      <c r="C22585" s="38"/>
      <c r="D22585" s="38"/>
    </row>
    <row r="22586" spans="1:4" x14ac:dyDescent="0.25">
      <c r="A22586" s="38"/>
      <c r="B22586" s="38"/>
      <c r="C22586" s="38"/>
      <c r="D22586" s="38"/>
    </row>
    <row r="22587" spans="1:4" x14ac:dyDescent="0.25">
      <c r="A22587" s="38"/>
      <c r="B22587" s="38"/>
      <c r="C22587" s="38"/>
      <c r="D22587" s="38"/>
    </row>
    <row r="22588" spans="1:4" x14ac:dyDescent="0.25">
      <c r="A22588" s="38"/>
      <c r="B22588" s="38"/>
      <c r="C22588" s="38"/>
      <c r="D22588" s="38"/>
    </row>
    <row r="22589" spans="1:4" x14ac:dyDescent="0.25">
      <c r="A22589" s="38"/>
      <c r="B22589" s="38"/>
      <c r="C22589" s="38"/>
      <c r="D22589" s="38"/>
    </row>
    <row r="22590" spans="1:4" x14ac:dyDescent="0.25">
      <c r="A22590" s="38"/>
      <c r="B22590" s="38"/>
      <c r="C22590" s="38"/>
      <c r="D22590" s="38"/>
    </row>
    <row r="22591" spans="1:4" x14ac:dyDescent="0.25">
      <c r="A22591" s="38"/>
      <c r="B22591" s="38"/>
      <c r="C22591" s="38"/>
      <c r="D22591" s="38"/>
    </row>
    <row r="22592" spans="1:4" x14ac:dyDescent="0.25">
      <c r="A22592" s="38"/>
      <c r="B22592" s="38"/>
      <c r="C22592" s="38"/>
      <c r="D22592" s="38"/>
    </row>
    <row r="22593" spans="1:4" x14ac:dyDescent="0.25">
      <c r="A22593" s="38"/>
      <c r="B22593" s="38"/>
      <c r="C22593" s="38"/>
      <c r="D22593" s="38"/>
    </row>
    <row r="22594" spans="1:4" x14ac:dyDescent="0.25">
      <c r="A22594" s="38"/>
      <c r="B22594" s="38"/>
      <c r="C22594" s="38"/>
      <c r="D22594" s="38"/>
    </row>
    <row r="22595" spans="1:4" x14ac:dyDescent="0.25">
      <c r="A22595" s="38"/>
      <c r="B22595" s="38"/>
      <c r="C22595" s="38"/>
      <c r="D22595" s="38"/>
    </row>
    <row r="22596" spans="1:4" x14ac:dyDescent="0.25">
      <c r="A22596" s="38"/>
      <c r="B22596" s="38"/>
      <c r="C22596" s="38"/>
      <c r="D22596" s="38"/>
    </row>
    <row r="22597" spans="1:4" x14ac:dyDescent="0.25">
      <c r="A22597" s="38"/>
      <c r="B22597" s="38"/>
      <c r="C22597" s="38"/>
      <c r="D22597" s="38"/>
    </row>
    <row r="22598" spans="1:4" x14ac:dyDescent="0.25">
      <c r="A22598" s="38"/>
      <c r="B22598" s="38"/>
      <c r="C22598" s="38"/>
      <c r="D22598" s="38"/>
    </row>
    <row r="22599" spans="1:4" x14ac:dyDescent="0.25">
      <c r="A22599" s="38"/>
      <c r="B22599" s="38"/>
      <c r="C22599" s="38"/>
      <c r="D22599" s="38"/>
    </row>
    <row r="22600" spans="1:4" x14ac:dyDescent="0.25">
      <c r="A22600" s="38"/>
      <c r="B22600" s="38"/>
      <c r="C22600" s="38"/>
      <c r="D22600" s="38"/>
    </row>
    <row r="22601" spans="1:4" x14ac:dyDescent="0.25">
      <c r="A22601" s="38"/>
      <c r="B22601" s="38"/>
      <c r="C22601" s="38"/>
      <c r="D22601" s="38"/>
    </row>
    <row r="22602" spans="1:4" x14ac:dyDescent="0.25">
      <c r="A22602" s="38"/>
      <c r="B22602" s="38"/>
      <c r="C22602" s="38"/>
      <c r="D22602" s="38"/>
    </row>
    <row r="22603" spans="1:4" x14ac:dyDescent="0.25">
      <c r="A22603" s="38"/>
      <c r="B22603" s="38"/>
      <c r="C22603" s="38"/>
      <c r="D22603" s="38"/>
    </row>
    <row r="22604" spans="1:4" x14ac:dyDescent="0.25">
      <c r="A22604" s="38"/>
      <c r="B22604" s="38"/>
      <c r="C22604" s="38"/>
      <c r="D22604" s="38"/>
    </row>
    <row r="22605" spans="1:4" x14ac:dyDescent="0.25">
      <c r="A22605" s="38"/>
      <c r="B22605" s="38"/>
      <c r="C22605" s="38"/>
      <c r="D22605" s="38"/>
    </row>
    <row r="22606" spans="1:4" x14ac:dyDescent="0.25">
      <c r="A22606" s="38"/>
      <c r="B22606" s="38"/>
      <c r="C22606" s="38"/>
      <c r="D22606" s="38"/>
    </row>
    <row r="22607" spans="1:4" x14ac:dyDescent="0.25">
      <c r="A22607" s="38"/>
      <c r="B22607" s="38"/>
      <c r="C22607" s="38"/>
      <c r="D22607" s="38"/>
    </row>
    <row r="22608" spans="1:4" x14ac:dyDescent="0.25">
      <c r="A22608" s="38"/>
      <c r="B22608" s="38"/>
      <c r="C22608" s="38"/>
      <c r="D22608" s="38"/>
    </row>
    <row r="22609" spans="1:4" x14ac:dyDescent="0.25">
      <c r="A22609" s="38"/>
      <c r="B22609" s="38"/>
      <c r="C22609" s="38"/>
      <c r="D22609" s="38"/>
    </row>
    <row r="22610" spans="1:4" x14ac:dyDescent="0.25">
      <c r="A22610" s="38"/>
      <c r="B22610" s="38"/>
      <c r="C22610" s="38"/>
      <c r="D22610" s="38"/>
    </row>
    <row r="22611" spans="1:4" x14ac:dyDescent="0.25">
      <c r="A22611" s="38"/>
      <c r="B22611" s="38"/>
      <c r="C22611" s="38"/>
      <c r="D22611" s="38"/>
    </row>
    <row r="22612" spans="1:4" x14ac:dyDescent="0.25">
      <c r="A22612" s="38"/>
      <c r="B22612" s="38"/>
      <c r="C22612" s="38"/>
      <c r="D22612" s="38"/>
    </row>
    <row r="22613" spans="1:4" x14ac:dyDescent="0.25">
      <c r="A22613" s="38"/>
      <c r="B22613" s="38"/>
      <c r="C22613" s="38"/>
      <c r="D22613" s="38"/>
    </row>
    <row r="22614" spans="1:4" x14ac:dyDescent="0.25">
      <c r="A22614" s="38"/>
      <c r="B22614" s="38"/>
      <c r="C22614" s="38"/>
      <c r="D22614" s="38"/>
    </row>
    <row r="22615" spans="1:4" x14ac:dyDescent="0.25">
      <c r="A22615" s="38"/>
      <c r="B22615" s="38"/>
      <c r="C22615" s="38"/>
      <c r="D22615" s="38"/>
    </row>
    <row r="22616" spans="1:4" x14ac:dyDescent="0.25">
      <c r="A22616" s="38"/>
      <c r="B22616" s="38"/>
      <c r="C22616" s="38"/>
      <c r="D22616" s="38"/>
    </row>
    <row r="22617" spans="1:4" x14ac:dyDescent="0.25">
      <c r="A22617" s="38"/>
      <c r="B22617" s="38"/>
      <c r="C22617" s="38"/>
      <c r="D22617" s="38"/>
    </row>
    <row r="22618" spans="1:4" x14ac:dyDescent="0.25">
      <c r="A22618" s="38"/>
      <c r="B22618" s="38"/>
      <c r="C22618" s="38"/>
      <c r="D22618" s="38"/>
    </row>
    <row r="22619" spans="1:4" x14ac:dyDescent="0.25">
      <c r="A22619" s="38"/>
      <c r="B22619" s="38"/>
      <c r="C22619" s="38"/>
      <c r="D22619" s="38"/>
    </row>
    <row r="22620" spans="1:4" x14ac:dyDescent="0.25">
      <c r="A22620" s="38"/>
      <c r="B22620" s="38"/>
      <c r="C22620" s="38"/>
      <c r="D22620" s="38"/>
    </row>
    <row r="22621" spans="1:4" x14ac:dyDescent="0.25">
      <c r="A22621" s="38"/>
      <c r="B22621" s="38"/>
      <c r="C22621" s="38"/>
      <c r="D22621" s="38"/>
    </row>
    <row r="22622" spans="1:4" x14ac:dyDescent="0.25">
      <c r="A22622" s="38"/>
      <c r="B22622" s="38"/>
      <c r="C22622" s="38"/>
      <c r="D22622" s="38"/>
    </row>
    <row r="22623" spans="1:4" x14ac:dyDescent="0.25">
      <c r="A22623" s="38"/>
      <c r="B22623" s="38"/>
      <c r="C22623" s="38"/>
      <c r="D22623" s="38"/>
    </row>
    <row r="22624" spans="1:4" x14ac:dyDescent="0.25">
      <c r="A22624" s="38"/>
      <c r="B22624" s="38"/>
      <c r="C22624" s="38"/>
      <c r="D22624" s="38"/>
    </row>
    <row r="22625" spans="1:4" x14ac:dyDescent="0.25">
      <c r="A22625" s="38"/>
      <c r="B22625" s="38"/>
      <c r="C22625" s="38"/>
      <c r="D22625" s="38"/>
    </row>
    <row r="22626" spans="1:4" x14ac:dyDescent="0.25">
      <c r="A22626" s="38"/>
      <c r="B22626" s="38"/>
      <c r="C22626" s="38"/>
      <c r="D22626" s="38"/>
    </row>
    <row r="22627" spans="1:4" x14ac:dyDescent="0.25">
      <c r="A22627" s="38"/>
      <c r="B22627" s="38"/>
      <c r="C22627" s="38"/>
      <c r="D22627" s="38"/>
    </row>
    <row r="22628" spans="1:4" x14ac:dyDescent="0.25">
      <c r="A22628" s="38"/>
      <c r="B22628" s="38"/>
      <c r="C22628" s="38"/>
      <c r="D22628" s="38"/>
    </row>
    <row r="22629" spans="1:4" x14ac:dyDescent="0.25">
      <c r="A22629" s="38"/>
      <c r="B22629" s="38"/>
      <c r="C22629" s="38"/>
      <c r="D22629" s="38"/>
    </row>
    <row r="22630" spans="1:4" x14ac:dyDescent="0.25">
      <c r="A22630" s="38"/>
      <c r="B22630" s="38"/>
      <c r="C22630" s="38"/>
      <c r="D22630" s="38"/>
    </row>
    <row r="22631" spans="1:4" x14ac:dyDescent="0.25">
      <c r="A22631" s="38"/>
      <c r="B22631" s="38"/>
      <c r="C22631" s="38"/>
      <c r="D22631" s="38"/>
    </row>
    <row r="22632" spans="1:4" x14ac:dyDescent="0.25">
      <c r="A22632" s="38"/>
      <c r="B22632" s="38"/>
      <c r="C22632" s="38"/>
      <c r="D22632" s="38"/>
    </row>
    <row r="22633" spans="1:4" x14ac:dyDescent="0.25">
      <c r="A22633" s="38"/>
      <c r="B22633" s="38"/>
      <c r="C22633" s="38"/>
      <c r="D22633" s="38"/>
    </row>
    <row r="22634" spans="1:4" x14ac:dyDescent="0.25">
      <c r="A22634" s="38"/>
      <c r="B22634" s="38"/>
      <c r="C22634" s="38"/>
      <c r="D22634" s="38"/>
    </row>
    <row r="22635" spans="1:4" x14ac:dyDescent="0.25">
      <c r="A22635" s="38"/>
      <c r="B22635" s="38"/>
      <c r="C22635" s="38"/>
      <c r="D22635" s="38"/>
    </row>
    <row r="22636" spans="1:4" x14ac:dyDescent="0.25">
      <c r="A22636" s="38"/>
      <c r="B22636" s="38"/>
      <c r="C22636" s="38"/>
      <c r="D22636" s="38"/>
    </row>
    <row r="22637" spans="1:4" x14ac:dyDescent="0.25">
      <c r="A22637" s="38"/>
      <c r="B22637" s="38"/>
      <c r="C22637" s="38"/>
      <c r="D22637" s="38"/>
    </row>
    <row r="22638" spans="1:4" x14ac:dyDescent="0.25">
      <c r="A22638" s="38"/>
      <c r="B22638" s="38"/>
      <c r="C22638" s="38"/>
      <c r="D22638" s="38"/>
    </row>
    <row r="22639" spans="1:4" x14ac:dyDescent="0.25">
      <c r="A22639" s="38"/>
      <c r="B22639" s="38"/>
      <c r="C22639" s="38"/>
      <c r="D22639" s="38"/>
    </row>
    <row r="22640" spans="1:4" x14ac:dyDescent="0.25">
      <c r="A22640" s="38"/>
      <c r="B22640" s="38"/>
      <c r="C22640" s="38"/>
      <c r="D22640" s="38"/>
    </row>
    <row r="22641" spans="1:4" x14ac:dyDescent="0.25">
      <c r="A22641" s="38"/>
      <c r="B22641" s="38"/>
      <c r="C22641" s="38"/>
      <c r="D22641" s="38"/>
    </row>
    <row r="22642" spans="1:4" x14ac:dyDescent="0.25">
      <c r="A22642" s="38"/>
      <c r="B22642" s="38"/>
      <c r="C22642" s="38"/>
      <c r="D22642" s="38"/>
    </row>
    <row r="22643" spans="1:4" x14ac:dyDescent="0.25">
      <c r="A22643" s="38"/>
      <c r="B22643" s="38"/>
      <c r="C22643" s="38"/>
      <c r="D22643" s="38"/>
    </row>
    <row r="22644" spans="1:4" x14ac:dyDescent="0.25">
      <c r="A22644" s="38"/>
      <c r="B22644" s="38"/>
      <c r="C22644" s="38"/>
      <c r="D22644" s="38"/>
    </row>
    <row r="22645" spans="1:4" x14ac:dyDescent="0.25">
      <c r="A22645" s="38"/>
      <c r="B22645" s="38"/>
      <c r="C22645" s="38"/>
      <c r="D22645" s="38"/>
    </row>
    <row r="22646" spans="1:4" x14ac:dyDescent="0.25">
      <c r="A22646" s="38"/>
      <c r="B22646" s="38"/>
      <c r="C22646" s="38"/>
      <c r="D22646" s="38"/>
    </row>
    <row r="22647" spans="1:4" x14ac:dyDescent="0.25">
      <c r="A22647" s="38"/>
      <c r="B22647" s="38"/>
      <c r="C22647" s="38"/>
      <c r="D22647" s="38"/>
    </row>
    <row r="22648" spans="1:4" x14ac:dyDescent="0.25">
      <c r="A22648" s="38"/>
      <c r="B22648" s="38"/>
      <c r="C22648" s="38"/>
      <c r="D22648" s="38"/>
    </row>
    <row r="22649" spans="1:4" x14ac:dyDescent="0.25">
      <c r="A22649" s="38"/>
      <c r="B22649" s="38"/>
      <c r="C22649" s="38"/>
      <c r="D22649" s="38"/>
    </row>
    <row r="22650" spans="1:4" x14ac:dyDescent="0.25">
      <c r="A22650" s="38"/>
      <c r="B22650" s="38"/>
      <c r="C22650" s="38"/>
      <c r="D22650" s="38"/>
    </row>
    <row r="22651" spans="1:4" x14ac:dyDescent="0.25">
      <c r="A22651" s="38"/>
      <c r="B22651" s="38"/>
      <c r="C22651" s="38"/>
      <c r="D22651" s="38"/>
    </row>
    <row r="22652" spans="1:4" x14ac:dyDescent="0.25">
      <c r="A22652" s="38"/>
      <c r="B22652" s="38"/>
      <c r="C22652" s="38"/>
      <c r="D22652" s="38"/>
    </row>
    <row r="22653" spans="1:4" x14ac:dyDescent="0.25">
      <c r="A22653" s="38"/>
      <c r="B22653" s="38"/>
      <c r="C22653" s="38"/>
      <c r="D22653" s="38"/>
    </row>
    <row r="22654" spans="1:4" x14ac:dyDescent="0.25">
      <c r="A22654" s="38"/>
      <c r="B22654" s="38"/>
      <c r="C22654" s="38"/>
      <c r="D22654" s="38"/>
    </row>
    <row r="22655" spans="1:4" x14ac:dyDescent="0.25">
      <c r="A22655" s="38"/>
      <c r="B22655" s="38"/>
      <c r="C22655" s="38"/>
      <c r="D22655" s="38"/>
    </row>
    <row r="22656" spans="1:4" x14ac:dyDescent="0.25">
      <c r="A22656" s="38"/>
      <c r="B22656" s="38"/>
      <c r="C22656" s="38"/>
      <c r="D22656" s="38"/>
    </row>
    <row r="22657" spans="1:4" x14ac:dyDescent="0.25">
      <c r="A22657" s="38"/>
      <c r="B22657" s="38"/>
      <c r="C22657" s="38"/>
      <c r="D22657" s="38"/>
    </row>
    <row r="22658" spans="1:4" x14ac:dyDescent="0.25">
      <c r="A22658" s="38"/>
      <c r="B22658" s="38"/>
      <c r="C22658" s="38"/>
      <c r="D22658" s="38"/>
    </row>
    <row r="22659" spans="1:4" x14ac:dyDescent="0.25">
      <c r="A22659" s="38"/>
      <c r="B22659" s="38"/>
      <c r="C22659" s="38"/>
      <c r="D22659" s="38"/>
    </row>
    <row r="22660" spans="1:4" x14ac:dyDescent="0.25">
      <c r="A22660" s="38"/>
      <c r="B22660" s="38"/>
      <c r="C22660" s="38"/>
      <c r="D22660" s="38"/>
    </row>
    <row r="22661" spans="1:4" x14ac:dyDescent="0.25">
      <c r="A22661" s="38"/>
      <c r="B22661" s="38"/>
      <c r="C22661" s="38"/>
      <c r="D22661" s="38"/>
    </row>
    <row r="22662" spans="1:4" x14ac:dyDescent="0.25">
      <c r="A22662" s="38"/>
      <c r="B22662" s="38"/>
      <c r="C22662" s="38"/>
      <c r="D22662" s="38"/>
    </row>
    <row r="22663" spans="1:4" x14ac:dyDescent="0.25">
      <c r="A22663" s="38"/>
      <c r="B22663" s="38"/>
      <c r="C22663" s="38"/>
      <c r="D22663" s="38"/>
    </row>
    <row r="22664" spans="1:4" x14ac:dyDescent="0.25">
      <c r="A22664" s="38"/>
      <c r="B22664" s="38"/>
      <c r="C22664" s="38"/>
      <c r="D22664" s="38"/>
    </row>
    <row r="22665" spans="1:4" x14ac:dyDescent="0.25">
      <c r="A22665" s="38"/>
      <c r="B22665" s="38"/>
      <c r="C22665" s="38"/>
      <c r="D22665" s="38"/>
    </row>
    <row r="22666" spans="1:4" x14ac:dyDescent="0.25">
      <c r="A22666" s="38"/>
      <c r="B22666" s="38"/>
      <c r="C22666" s="38"/>
      <c r="D22666" s="38"/>
    </row>
    <row r="22667" spans="1:4" x14ac:dyDescent="0.25">
      <c r="A22667" s="38"/>
      <c r="B22667" s="38"/>
      <c r="C22667" s="38"/>
      <c r="D22667" s="38"/>
    </row>
    <row r="22668" spans="1:4" x14ac:dyDescent="0.25">
      <c r="A22668" s="38"/>
      <c r="B22668" s="38"/>
      <c r="C22668" s="38"/>
      <c r="D22668" s="38"/>
    </row>
    <row r="22669" spans="1:4" x14ac:dyDescent="0.25">
      <c r="A22669" s="38"/>
      <c r="B22669" s="38"/>
      <c r="C22669" s="38"/>
      <c r="D22669" s="38"/>
    </row>
    <row r="22670" spans="1:4" x14ac:dyDescent="0.25">
      <c r="A22670" s="38"/>
      <c r="B22670" s="38"/>
      <c r="C22670" s="38"/>
      <c r="D22670" s="38"/>
    </row>
    <row r="22671" spans="1:4" x14ac:dyDescent="0.25">
      <c r="A22671" s="38"/>
      <c r="B22671" s="38"/>
      <c r="C22671" s="38"/>
      <c r="D22671" s="38"/>
    </row>
    <row r="22672" spans="1:4" x14ac:dyDescent="0.25">
      <c r="A22672" s="38"/>
      <c r="B22672" s="38"/>
      <c r="C22672" s="38"/>
      <c r="D22672" s="38"/>
    </row>
    <row r="22673" spans="1:4" x14ac:dyDescent="0.25">
      <c r="A22673" s="38"/>
      <c r="B22673" s="38"/>
      <c r="C22673" s="38"/>
      <c r="D22673" s="38"/>
    </row>
    <row r="22674" spans="1:4" x14ac:dyDescent="0.25">
      <c r="A22674" s="38"/>
      <c r="B22674" s="38"/>
      <c r="C22674" s="38"/>
      <c r="D22674" s="38"/>
    </row>
    <row r="22675" spans="1:4" x14ac:dyDescent="0.25">
      <c r="A22675" s="38"/>
      <c r="B22675" s="38"/>
      <c r="C22675" s="38"/>
      <c r="D22675" s="38"/>
    </row>
    <row r="22676" spans="1:4" x14ac:dyDescent="0.25">
      <c r="A22676" s="38"/>
      <c r="B22676" s="38"/>
      <c r="C22676" s="38"/>
      <c r="D22676" s="38"/>
    </row>
    <row r="22677" spans="1:4" x14ac:dyDescent="0.25">
      <c r="A22677" s="38"/>
      <c r="B22677" s="38"/>
      <c r="C22677" s="38"/>
      <c r="D22677" s="38"/>
    </row>
    <row r="22678" spans="1:4" x14ac:dyDescent="0.25">
      <c r="A22678" s="38"/>
      <c r="B22678" s="38"/>
      <c r="C22678" s="38"/>
      <c r="D22678" s="38"/>
    </row>
    <row r="22679" spans="1:4" x14ac:dyDescent="0.25">
      <c r="A22679" s="38"/>
      <c r="B22679" s="38"/>
      <c r="C22679" s="38"/>
      <c r="D22679" s="38"/>
    </row>
    <row r="22680" spans="1:4" x14ac:dyDescent="0.25">
      <c r="A22680" s="38"/>
      <c r="B22680" s="38"/>
      <c r="C22680" s="38"/>
      <c r="D22680" s="38"/>
    </row>
    <row r="22681" spans="1:4" x14ac:dyDescent="0.25">
      <c r="A22681" s="38"/>
      <c r="B22681" s="38"/>
      <c r="C22681" s="38"/>
      <c r="D22681" s="38"/>
    </row>
    <row r="22682" spans="1:4" x14ac:dyDescent="0.25">
      <c r="A22682" s="38"/>
      <c r="B22682" s="38"/>
      <c r="C22682" s="38"/>
      <c r="D22682" s="38"/>
    </row>
    <row r="22683" spans="1:4" x14ac:dyDescent="0.25">
      <c r="A22683" s="38"/>
      <c r="B22683" s="38"/>
      <c r="C22683" s="38"/>
      <c r="D22683" s="38"/>
    </row>
    <row r="22684" spans="1:4" x14ac:dyDescent="0.25">
      <c r="A22684" s="38"/>
      <c r="B22684" s="38"/>
      <c r="C22684" s="38"/>
      <c r="D22684" s="38"/>
    </row>
    <row r="22685" spans="1:4" x14ac:dyDescent="0.25">
      <c r="A22685" s="38"/>
      <c r="B22685" s="38"/>
      <c r="C22685" s="38"/>
      <c r="D22685" s="38"/>
    </row>
    <row r="22686" spans="1:4" x14ac:dyDescent="0.25">
      <c r="A22686" s="38"/>
      <c r="B22686" s="38"/>
      <c r="C22686" s="38"/>
      <c r="D22686" s="38"/>
    </row>
    <row r="22687" spans="1:4" x14ac:dyDescent="0.25">
      <c r="A22687" s="38"/>
      <c r="B22687" s="38"/>
      <c r="C22687" s="38"/>
      <c r="D22687" s="38"/>
    </row>
    <row r="22688" spans="1:4" x14ac:dyDescent="0.25">
      <c r="A22688" s="38"/>
      <c r="B22688" s="38"/>
      <c r="C22688" s="38"/>
      <c r="D22688" s="38"/>
    </row>
    <row r="22689" spans="1:4" x14ac:dyDescent="0.25">
      <c r="A22689" s="38"/>
      <c r="B22689" s="38"/>
      <c r="C22689" s="38"/>
      <c r="D22689" s="38"/>
    </row>
    <row r="22690" spans="1:4" x14ac:dyDescent="0.25">
      <c r="A22690" s="38"/>
      <c r="B22690" s="38"/>
      <c r="C22690" s="38"/>
      <c r="D22690" s="38"/>
    </row>
    <row r="22691" spans="1:4" x14ac:dyDescent="0.25">
      <c r="A22691" s="38"/>
      <c r="B22691" s="38"/>
      <c r="C22691" s="38"/>
      <c r="D22691" s="38"/>
    </row>
    <row r="22692" spans="1:4" x14ac:dyDescent="0.25">
      <c r="A22692" s="38"/>
      <c r="B22692" s="38"/>
      <c r="C22692" s="38"/>
      <c r="D22692" s="38"/>
    </row>
    <row r="22693" spans="1:4" x14ac:dyDescent="0.25">
      <c r="A22693" s="38"/>
      <c r="B22693" s="38"/>
      <c r="C22693" s="38"/>
      <c r="D22693" s="38"/>
    </row>
    <row r="22694" spans="1:4" x14ac:dyDescent="0.25">
      <c r="A22694" s="38"/>
      <c r="B22694" s="38"/>
      <c r="C22694" s="38"/>
      <c r="D22694" s="38"/>
    </row>
    <row r="22695" spans="1:4" x14ac:dyDescent="0.25">
      <c r="A22695" s="38"/>
      <c r="B22695" s="38"/>
      <c r="C22695" s="38"/>
      <c r="D22695" s="38"/>
    </row>
    <row r="22696" spans="1:4" x14ac:dyDescent="0.25">
      <c r="A22696" s="38"/>
      <c r="B22696" s="38"/>
      <c r="C22696" s="38"/>
      <c r="D22696" s="38"/>
    </row>
    <row r="22697" spans="1:4" x14ac:dyDescent="0.25">
      <c r="A22697" s="38"/>
      <c r="B22697" s="38"/>
      <c r="C22697" s="38"/>
      <c r="D22697" s="38"/>
    </row>
    <row r="22698" spans="1:4" x14ac:dyDescent="0.25">
      <c r="A22698" s="38"/>
      <c r="B22698" s="38"/>
      <c r="C22698" s="38"/>
      <c r="D22698" s="38"/>
    </row>
    <row r="22699" spans="1:4" x14ac:dyDescent="0.25">
      <c r="A22699" s="38"/>
      <c r="B22699" s="38"/>
      <c r="C22699" s="38"/>
      <c r="D22699" s="38"/>
    </row>
    <row r="22700" spans="1:4" x14ac:dyDescent="0.25">
      <c r="A22700" s="38"/>
      <c r="B22700" s="38"/>
      <c r="C22700" s="38"/>
      <c r="D22700" s="38"/>
    </row>
    <row r="22701" spans="1:4" x14ac:dyDescent="0.25">
      <c r="A22701" s="38"/>
      <c r="B22701" s="38"/>
      <c r="C22701" s="38"/>
      <c r="D22701" s="38"/>
    </row>
    <row r="22702" spans="1:4" x14ac:dyDescent="0.25">
      <c r="A22702" s="38"/>
      <c r="B22702" s="38"/>
      <c r="C22702" s="38"/>
      <c r="D22702" s="38"/>
    </row>
    <row r="22703" spans="1:4" x14ac:dyDescent="0.25">
      <c r="A22703" s="38"/>
      <c r="B22703" s="38"/>
      <c r="C22703" s="38"/>
      <c r="D22703" s="38"/>
    </row>
    <row r="22704" spans="1:4" x14ac:dyDescent="0.25">
      <c r="A22704" s="38"/>
      <c r="B22704" s="38"/>
      <c r="C22704" s="38"/>
      <c r="D22704" s="38"/>
    </row>
    <row r="22705" spans="1:4" x14ac:dyDescent="0.25">
      <c r="A22705" s="38"/>
      <c r="B22705" s="38"/>
      <c r="C22705" s="38"/>
      <c r="D22705" s="38"/>
    </row>
    <row r="22706" spans="1:4" x14ac:dyDescent="0.25">
      <c r="A22706" s="38"/>
      <c r="B22706" s="38"/>
      <c r="C22706" s="38"/>
      <c r="D22706" s="38"/>
    </row>
    <row r="22707" spans="1:4" x14ac:dyDescent="0.25">
      <c r="A22707" s="38"/>
      <c r="B22707" s="38"/>
      <c r="C22707" s="38"/>
      <c r="D22707" s="38"/>
    </row>
    <row r="22708" spans="1:4" x14ac:dyDescent="0.25">
      <c r="A22708" s="38"/>
      <c r="B22708" s="38"/>
      <c r="C22708" s="38"/>
      <c r="D22708" s="38"/>
    </row>
    <row r="22709" spans="1:4" x14ac:dyDescent="0.25">
      <c r="A22709" s="38"/>
      <c r="B22709" s="38"/>
      <c r="C22709" s="38"/>
      <c r="D22709" s="38"/>
    </row>
    <row r="22710" spans="1:4" x14ac:dyDescent="0.25">
      <c r="A22710" s="38"/>
      <c r="B22710" s="38"/>
      <c r="C22710" s="38"/>
      <c r="D22710" s="38"/>
    </row>
    <row r="22711" spans="1:4" x14ac:dyDescent="0.25">
      <c r="A22711" s="38"/>
      <c r="B22711" s="38"/>
      <c r="C22711" s="38"/>
      <c r="D22711" s="38"/>
    </row>
    <row r="22712" spans="1:4" x14ac:dyDescent="0.25">
      <c r="A22712" s="38"/>
      <c r="B22712" s="38"/>
      <c r="C22712" s="38"/>
      <c r="D22712" s="38"/>
    </row>
    <row r="22713" spans="1:4" x14ac:dyDescent="0.25">
      <c r="A22713" s="38"/>
      <c r="B22713" s="38"/>
      <c r="C22713" s="38"/>
      <c r="D22713" s="38"/>
    </row>
    <row r="22714" spans="1:4" x14ac:dyDescent="0.25">
      <c r="A22714" s="38"/>
      <c r="B22714" s="38"/>
      <c r="C22714" s="38"/>
      <c r="D22714" s="38"/>
    </row>
    <row r="22715" spans="1:4" x14ac:dyDescent="0.25">
      <c r="A22715" s="38"/>
      <c r="B22715" s="38"/>
      <c r="C22715" s="38"/>
      <c r="D22715" s="38"/>
    </row>
    <row r="22716" spans="1:4" x14ac:dyDescent="0.25">
      <c r="A22716" s="38"/>
      <c r="B22716" s="38"/>
      <c r="C22716" s="38"/>
      <c r="D22716" s="38"/>
    </row>
    <row r="22717" spans="1:4" x14ac:dyDescent="0.25">
      <c r="A22717" s="38"/>
      <c r="B22717" s="38"/>
      <c r="C22717" s="38"/>
      <c r="D22717" s="38"/>
    </row>
    <row r="22718" spans="1:4" x14ac:dyDescent="0.25">
      <c r="A22718" s="38"/>
      <c r="B22718" s="38"/>
      <c r="C22718" s="38"/>
      <c r="D22718" s="38"/>
    </row>
    <row r="22719" spans="1:4" x14ac:dyDescent="0.25">
      <c r="A22719" s="38"/>
      <c r="B22719" s="38"/>
      <c r="C22719" s="38"/>
      <c r="D22719" s="38"/>
    </row>
    <row r="22720" spans="1:4" x14ac:dyDescent="0.25">
      <c r="A22720" s="38"/>
      <c r="B22720" s="38"/>
      <c r="C22720" s="38"/>
      <c r="D22720" s="38"/>
    </row>
    <row r="22721" spans="1:4" x14ac:dyDescent="0.25">
      <c r="A22721" s="38"/>
      <c r="B22721" s="38"/>
      <c r="C22721" s="38"/>
      <c r="D22721" s="38"/>
    </row>
    <row r="22722" spans="1:4" x14ac:dyDescent="0.25">
      <c r="A22722" s="38"/>
      <c r="B22722" s="38"/>
      <c r="C22722" s="38"/>
      <c r="D22722" s="38"/>
    </row>
    <row r="22723" spans="1:4" x14ac:dyDescent="0.25">
      <c r="A22723" s="38"/>
      <c r="B22723" s="38"/>
      <c r="C22723" s="38"/>
      <c r="D22723" s="38"/>
    </row>
    <row r="22724" spans="1:4" x14ac:dyDescent="0.25">
      <c r="A22724" s="38"/>
      <c r="B22724" s="38"/>
      <c r="C22724" s="38"/>
      <c r="D22724" s="38"/>
    </row>
    <row r="22725" spans="1:4" x14ac:dyDescent="0.25">
      <c r="A22725" s="38"/>
      <c r="B22725" s="38"/>
      <c r="C22725" s="38"/>
      <c r="D22725" s="38"/>
    </row>
    <row r="22726" spans="1:4" x14ac:dyDescent="0.25">
      <c r="A22726" s="38"/>
      <c r="B22726" s="38"/>
      <c r="C22726" s="38"/>
      <c r="D22726" s="38"/>
    </row>
    <row r="22727" spans="1:4" x14ac:dyDescent="0.25">
      <c r="A22727" s="38"/>
      <c r="B22727" s="38"/>
      <c r="C22727" s="38"/>
      <c r="D22727" s="38"/>
    </row>
    <row r="22728" spans="1:4" x14ac:dyDescent="0.25">
      <c r="A22728" s="38"/>
      <c r="B22728" s="38"/>
      <c r="C22728" s="38"/>
      <c r="D22728" s="38"/>
    </row>
    <row r="22729" spans="1:4" x14ac:dyDescent="0.25">
      <c r="A22729" s="38"/>
      <c r="B22729" s="38"/>
      <c r="C22729" s="38"/>
      <c r="D22729" s="38"/>
    </row>
    <row r="22730" spans="1:4" x14ac:dyDescent="0.25">
      <c r="A22730" s="38"/>
      <c r="B22730" s="38"/>
      <c r="C22730" s="38"/>
      <c r="D22730" s="38"/>
    </row>
    <row r="22731" spans="1:4" x14ac:dyDescent="0.25">
      <c r="A22731" s="38"/>
      <c r="B22731" s="38"/>
      <c r="C22731" s="38"/>
      <c r="D22731" s="38"/>
    </row>
    <row r="22732" spans="1:4" x14ac:dyDescent="0.25">
      <c r="A22732" s="38"/>
      <c r="B22732" s="38"/>
      <c r="C22732" s="38"/>
      <c r="D22732" s="38"/>
    </row>
    <row r="22733" spans="1:4" x14ac:dyDescent="0.25">
      <c r="A22733" s="38"/>
      <c r="B22733" s="38"/>
      <c r="C22733" s="38"/>
      <c r="D22733" s="38"/>
    </row>
    <row r="22734" spans="1:4" x14ac:dyDescent="0.25">
      <c r="A22734" s="38"/>
      <c r="B22734" s="38"/>
      <c r="C22734" s="38"/>
      <c r="D22734" s="38"/>
    </row>
    <row r="22735" spans="1:4" x14ac:dyDescent="0.25">
      <c r="A22735" s="38"/>
      <c r="B22735" s="38"/>
      <c r="C22735" s="38"/>
      <c r="D22735" s="38"/>
    </row>
    <row r="22736" spans="1:4" x14ac:dyDescent="0.25">
      <c r="A22736" s="38"/>
      <c r="B22736" s="38"/>
      <c r="C22736" s="38"/>
      <c r="D22736" s="38"/>
    </row>
    <row r="22737" spans="1:4" x14ac:dyDescent="0.25">
      <c r="A22737" s="38"/>
      <c r="B22737" s="38"/>
      <c r="C22737" s="38"/>
      <c r="D22737" s="38"/>
    </row>
    <row r="22738" spans="1:4" x14ac:dyDescent="0.25">
      <c r="A22738" s="38"/>
      <c r="B22738" s="38"/>
      <c r="C22738" s="38"/>
      <c r="D22738" s="38"/>
    </row>
    <row r="22739" spans="1:4" x14ac:dyDescent="0.25">
      <c r="A22739" s="38"/>
      <c r="B22739" s="38"/>
      <c r="C22739" s="38"/>
      <c r="D22739" s="38"/>
    </row>
    <row r="22740" spans="1:4" x14ac:dyDescent="0.25">
      <c r="A22740" s="38"/>
      <c r="B22740" s="38"/>
      <c r="C22740" s="38"/>
      <c r="D22740" s="38"/>
    </row>
    <row r="22741" spans="1:4" x14ac:dyDescent="0.25">
      <c r="A22741" s="38"/>
      <c r="B22741" s="38"/>
      <c r="C22741" s="38"/>
      <c r="D22741" s="38"/>
    </row>
    <row r="22742" spans="1:4" x14ac:dyDescent="0.25">
      <c r="A22742" s="38"/>
      <c r="B22742" s="38"/>
      <c r="C22742" s="38"/>
      <c r="D22742" s="38"/>
    </row>
    <row r="22743" spans="1:4" x14ac:dyDescent="0.25">
      <c r="A22743" s="38"/>
      <c r="B22743" s="38"/>
      <c r="C22743" s="38"/>
      <c r="D22743" s="38"/>
    </row>
    <row r="22744" spans="1:4" x14ac:dyDescent="0.25">
      <c r="A22744" s="38"/>
      <c r="B22744" s="38"/>
      <c r="C22744" s="38"/>
      <c r="D22744" s="38"/>
    </row>
    <row r="22745" spans="1:4" x14ac:dyDescent="0.25">
      <c r="A22745" s="38"/>
      <c r="B22745" s="38"/>
      <c r="C22745" s="38"/>
      <c r="D22745" s="38"/>
    </row>
    <row r="22746" spans="1:4" x14ac:dyDescent="0.25">
      <c r="A22746" s="38"/>
      <c r="B22746" s="38"/>
      <c r="C22746" s="38"/>
      <c r="D22746" s="38"/>
    </row>
    <row r="22747" spans="1:4" x14ac:dyDescent="0.25">
      <c r="A22747" s="38"/>
      <c r="B22747" s="38"/>
      <c r="C22747" s="38"/>
      <c r="D22747" s="38"/>
    </row>
    <row r="22748" spans="1:4" x14ac:dyDescent="0.25">
      <c r="A22748" s="38"/>
      <c r="B22748" s="38"/>
      <c r="C22748" s="38"/>
      <c r="D22748" s="38"/>
    </row>
    <row r="22749" spans="1:4" x14ac:dyDescent="0.25">
      <c r="A22749" s="38"/>
      <c r="B22749" s="38"/>
      <c r="C22749" s="38"/>
      <c r="D22749" s="38"/>
    </row>
    <row r="22750" spans="1:4" x14ac:dyDescent="0.25">
      <c r="A22750" s="38"/>
      <c r="B22750" s="38"/>
      <c r="C22750" s="38"/>
      <c r="D22750" s="38"/>
    </row>
    <row r="22751" spans="1:4" x14ac:dyDescent="0.25">
      <c r="A22751" s="38"/>
      <c r="B22751" s="38"/>
      <c r="C22751" s="38"/>
      <c r="D22751" s="38"/>
    </row>
    <row r="22752" spans="1:4" x14ac:dyDescent="0.25">
      <c r="A22752" s="38"/>
      <c r="B22752" s="38"/>
      <c r="C22752" s="38"/>
      <c r="D22752" s="38"/>
    </row>
    <row r="22753" spans="1:4" x14ac:dyDescent="0.25">
      <c r="A22753" s="38"/>
      <c r="B22753" s="38"/>
      <c r="C22753" s="38"/>
      <c r="D22753" s="38"/>
    </row>
    <row r="22754" spans="1:4" x14ac:dyDescent="0.25">
      <c r="A22754" s="38"/>
      <c r="B22754" s="38"/>
      <c r="C22754" s="38"/>
      <c r="D22754" s="38"/>
    </row>
    <row r="22755" spans="1:4" x14ac:dyDescent="0.25">
      <c r="A22755" s="38"/>
      <c r="B22755" s="38"/>
      <c r="C22755" s="38"/>
      <c r="D22755" s="38"/>
    </row>
    <row r="22756" spans="1:4" x14ac:dyDescent="0.25">
      <c r="A22756" s="38"/>
      <c r="B22756" s="38"/>
      <c r="C22756" s="38"/>
      <c r="D22756" s="38"/>
    </row>
    <row r="22757" spans="1:4" x14ac:dyDescent="0.25">
      <c r="A22757" s="38"/>
      <c r="B22757" s="38"/>
      <c r="C22757" s="38"/>
      <c r="D22757" s="38"/>
    </row>
    <row r="22758" spans="1:4" x14ac:dyDescent="0.25">
      <c r="A22758" s="38"/>
      <c r="B22758" s="38"/>
      <c r="C22758" s="38"/>
      <c r="D22758" s="38"/>
    </row>
    <row r="22759" spans="1:4" x14ac:dyDescent="0.25">
      <c r="A22759" s="38"/>
      <c r="B22759" s="38"/>
      <c r="C22759" s="38"/>
      <c r="D22759" s="38"/>
    </row>
    <row r="22760" spans="1:4" x14ac:dyDescent="0.25">
      <c r="A22760" s="38"/>
      <c r="B22760" s="38"/>
      <c r="C22760" s="38"/>
      <c r="D22760" s="38"/>
    </row>
    <row r="22761" spans="1:4" x14ac:dyDescent="0.25">
      <c r="A22761" s="38"/>
      <c r="B22761" s="38"/>
      <c r="C22761" s="38"/>
      <c r="D22761" s="38"/>
    </row>
    <row r="22762" spans="1:4" x14ac:dyDescent="0.25">
      <c r="A22762" s="38"/>
      <c r="B22762" s="38"/>
      <c r="C22762" s="38"/>
      <c r="D22762" s="38"/>
    </row>
    <row r="22763" spans="1:4" x14ac:dyDescent="0.25">
      <c r="A22763" s="38"/>
      <c r="B22763" s="38"/>
      <c r="C22763" s="38"/>
      <c r="D22763" s="38"/>
    </row>
    <row r="22764" spans="1:4" x14ac:dyDescent="0.25">
      <c r="A22764" s="38"/>
      <c r="B22764" s="38"/>
      <c r="C22764" s="38"/>
      <c r="D22764" s="38"/>
    </row>
    <row r="22765" spans="1:4" x14ac:dyDescent="0.25">
      <c r="A22765" s="38"/>
      <c r="B22765" s="38"/>
      <c r="C22765" s="38"/>
      <c r="D22765" s="38"/>
    </row>
    <row r="22766" spans="1:4" x14ac:dyDescent="0.25">
      <c r="A22766" s="38"/>
      <c r="B22766" s="38"/>
      <c r="C22766" s="38"/>
      <c r="D22766" s="38"/>
    </row>
    <row r="22767" spans="1:4" x14ac:dyDescent="0.25">
      <c r="A22767" s="38"/>
      <c r="B22767" s="38"/>
      <c r="C22767" s="38"/>
      <c r="D22767" s="38"/>
    </row>
    <row r="22768" spans="1:4" x14ac:dyDescent="0.25">
      <c r="A22768" s="38"/>
      <c r="B22768" s="38"/>
      <c r="C22768" s="38"/>
      <c r="D22768" s="38"/>
    </row>
    <row r="22769" spans="1:4" x14ac:dyDescent="0.25">
      <c r="A22769" s="38"/>
      <c r="B22769" s="38"/>
      <c r="C22769" s="38"/>
      <c r="D22769" s="38"/>
    </row>
    <row r="22770" spans="1:4" x14ac:dyDescent="0.25">
      <c r="A22770" s="38"/>
      <c r="B22770" s="38"/>
      <c r="C22770" s="38"/>
      <c r="D22770" s="38"/>
    </row>
    <row r="22771" spans="1:4" x14ac:dyDescent="0.25">
      <c r="A22771" s="38"/>
      <c r="B22771" s="38"/>
      <c r="C22771" s="38"/>
      <c r="D22771" s="38"/>
    </row>
    <row r="22772" spans="1:4" x14ac:dyDescent="0.25">
      <c r="A22772" s="38"/>
      <c r="B22772" s="38"/>
      <c r="C22772" s="38"/>
      <c r="D22772" s="38"/>
    </row>
    <row r="22773" spans="1:4" x14ac:dyDescent="0.25">
      <c r="A22773" s="38"/>
      <c r="B22773" s="38"/>
      <c r="C22773" s="38"/>
      <c r="D22773" s="38"/>
    </row>
    <row r="22774" spans="1:4" x14ac:dyDescent="0.25">
      <c r="A22774" s="38"/>
      <c r="B22774" s="38"/>
      <c r="C22774" s="38"/>
      <c r="D22774" s="38"/>
    </row>
    <row r="22775" spans="1:4" x14ac:dyDescent="0.25">
      <c r="A22775" s="38"/>
      <c r="B22775" s="38"/>
      <c r="C22775" s="38"/>
      <c r="D22775" s="38"/>
    </row>
    <row r="22776" spans="1:4" x14ac:dyDescent="0.25">
      <c r="A22776" s="38"/>
      <c r="B22776" s="38"/>
      <c r="C22776" s="38"/>
      <c r="D22776" s="38"/>
    </row>
    <row r="22777" spans="1:4" x14ac:dyDescent="0.25">
      <c r="A22777" s="38"/>
      <c r="B22777" s="38"/>
      <c r="C22777" s="38"/>
      <c r="D22777" s="38"/>
    </row>
    <row r="22778" spans="1:4" x14ac:dyDescent="0.25">
      <c r="A22778" s="38"/>
      <c r="B22778" s="38"/>
      <c r="C22778" s="38"/>
      <c r="D22778" s="38"/>
    </row>
    <row r="22779" spans="1:4" x14ac:dyDescent="0.25">
      <c r="A22779" s="38"/>
      <c r="B22779" s="38"/>
      <c r="C22779" s="38"/>
      <c r="D22779" s="38"/>
    </row>
    <row r="22780" spans="1:4" x14ac:dyDescent="0.25">
      <c r="A22780" s="38"/>
      <c r="B22780" s="38"/>
      <c r="C22780" s="38"/>
      <c r="D22780" s="38"/>
    </row>
    <row r="22781" spans="1:4" x14ac:dyDescent="0.25">
      <c r="A22781" s="38"/>
      <c r="B22781" s="38"/>
      <c r="C22781" s="38"/>
      <c r="D22781" s="38"/>
    </row>
    <row r="22782" spans="1:4" x14ac:dyDescent="0.25">
      <c r="A22782" s="38"/>
      <c r="B22782" s="38"/>
      <c r="C22782" s="38"/>
      <c r="D22782" s="38"/>
    </row>
    <row r="22783" spans="1:4" x14ac:dyDescent="0.25">
      <c r="A22783" s="38"/>
      <c r="B22783" s="38"/>
      <c r="C22783" s="38"/>
      <c r="D22783" s="38"/>
    </row>
    <row r="22784" spans="1:4" x14ac:dyDescent="0.25">
      <c r="A22784" s="38"/>
      <c r="B22784" s="38"/>
      <c r="C22784" s="38"/>
      <c r="D22784" s="38"/>
    </row>
    <row r="22785" spans="1:4" x14ac:dyDescent="0.25">
      <c r="A22785" s="38"/>
      <c r="B22785" s="38"/>
      <c r="C22785" s="38"/>
      <c r="D22785" s="38"/>
    </row>
    <row r="22786" spans="1:4" x14ac:dyDescent="0.25">
      <c r="A22786" s="38"/>
      <c r="B22786" s="38"/>
      <c r="C22786" s="38"/>
      <c r="D22786" s="38"/>
    </row>
    <row r="22787" spans="1:4" x14ac:dyDescent="0.25">
      <c r="A22787" s="38"/>
      <c r="B22787" s="38"/>
      <c r="C22787" s="38"/>
      <c r="D22787" s="38"/>
    </row>
    <row r="22788" spans="1:4" x14ac:dyDescent="0.25">
      <c r="A22788" s="38"/>
      <c r="B22788" s="38"/>
      <c r="C22788" s="38"/>
      <c r="D22788" s="38"/>
    </row>
    <row r="22789" spans="1:4" x14ac:dyDescent="0.25">
      <c r="A22789" s="38"/>
      <c r="B22789" s="38"/>
      <c r="C22789" s="38"/>
      <c r="D22789" s="38"/>
    </row>
    <row r="22790" spans="1:4" x14ac:dyDescent="0.25">
      <c r="A22790" s="38"/>
      <c r="B22790" s="38"/>
      <c r="C22790" s="38"/>
      <c r="D22790" s="38"/>
    </row>
    <row r="22791" spans="1:4" x14ac:dyDescent="0.25">
      <c r="A22791" s="38"/>
      <c r="B22791" s="38"/>
      <c r="C22791" s="38"/>
      <c r="D22791" s="38"/>
    </row>
    <row r="22792" spans="1:4" x14ac:dyDescent="0.25">
      <c r="A22792" s="38"/>
      <c r="B22792" s="38"/>
      <c r="C22792" s="38"/>
      <c r="D22792" s="38"/>
    </row>
    <row r="22793" spans="1:4" x14ac:dyDescent="0.25">
      <c r="A22793" s="38"/>
      <c r="B22793" s="38"/>
      <c r="C22793" s="38"/>
      <c r="D22793" s="38"/>
    </row>
    <row r="22794" spans="1:4" x14ac:dyDescent="0.25">
      <c r="A22794" s="38"/>
      <c r="B22794" s="38"/>
      <c r="C22794" s="38"/>
      <c r="D22794" s="38"/>
    </row>
    <row r="22795" spans="1:4" x14ac:dyDescent="0.25">
      <c r="A22795" s="38"/>
      <c r="B22795" s="38"/>
      <c r="C22795" s="38"/>
      <c r="D22795" s="38"/>
    </row>
    <row r="22796" spans="1:4" x14ac:dyDescent="0.25">
      <c r="A22796" s="38"/>
      <c r="B22796" s="38"/>
      <c r="C22796" s="38"/>
      <c r="D22796" s="38"/>
    </row>
    <row r="22797" spans="1:4" x14ac:dyDescent="0.25">
      <c r="A22797" s="38"/>
      <c r="B22797" s="38"/>
      <c r="C22797" s="38"/>
      <c r="D22797" s="38"/>
    </row>
    <row r="22798" spans="1:4" x14ac:dyDescent="0.25">
      <c r="A22798" s="38"/>
      <c r="B22798" s="38"/>
      <c r="C22798" s="38"/>
      <c r="D22798" s="38"/>
    </row>
    <row r="22799" spans="1:4" x14ac:dyDescent="0.25">
      <c r="A22799" s="38"/>
      <c r="B22799" s="38"/>
      <c r="C22799" s="38"/>
      <c r="D22799" s="38"/>
    </row>
    <row r="22800" spans="1:4" x14ac:dyDescent="0.25">
      <c r="A22800" s="38"/>
      <c r="B22800" s="38"/>
      <c r="C22800" s="38"/>
      <c r="D22800" s="38"/>
    </row>
    <row r="22801" spans="1:4" x14ac:dyDescent="0.25">
      <c r="A22801" s="38"/>
      <c r="B22801" s="38"/>
      <c r="C22801" s="38"/>
      <c r="D22801" s="38"/>
    </row>
    <row r="22802" spans="1:4" x14ac:dyDescent="0.25">
      <c r="A22802" s="38"/>
      <c r="B22802" s="38"/>
      <c r="C22802" s="38"/>
      <c r="D22802" s="38"/>
    </row>
    <row r="22803" spans="1:4" x14ac:dyDescent="0.25">
      <c r="A22803" s="38"/>
      <c r="B22803" s="38"/>
      <c r="C22803" s="38"/>
      <c r="D22803" s="38"/>
    </row>
    <row r="22804" spans="1:4" x14ac:dyDescent="0.25">
      <c r="A22804" s="38"/>
      <c r="B22804" s="38"/>
      <c r="C22804" s="38"/>
      <c r="D22804" s="38"/>
    </row>
    <row r="22805" spans="1:4" x14ac:dyDescent="0.25">
      <c r="A22805" s="38"/>
      <c r="B22805" s="38"/>
      <c r="C22805" s="38"/>
      <c r="D22805" s="38"/>
    </row>
    <row r="22806" spans="1:4" x14ac:dyDescent="0.25">
      <c r="A22806" s="38"/>
      <c r="B22806" s="38"/>
      <c r="C22806" s="38"/>
      <c r="D22806" s="38"/>
    </row>
    <row r="22807" spans="1:4" x14ac:dyDescent="0.25">
      <c r="A22807" s="38"/>
      <c r="B22807" s="38"/>
      <c r="C22807" s="38"/>
      <c r="D22807" s="38"/>
    </row>
    <row r="22808" spans="1:4" x14ac:dyDescent="0.25">
      <c r="A22808" s="38"/>
      <c r="B22808" s="38"/>
      <c r="C22808" s="38"/>
      <c r="D22808" s="38"/>
    </row>
    <row r="22809" spans="1:4" x14ac:dyDescent="0.25">
      <c r="A22809" s="38"/>
      <c r="B22809" s="38"/>
      <c r="C22809" s="38"/>
      <c r="D22809" s="38"/>
    </row>
    <row r="22810" spans="1:4" x14ac:dyDescent="0.25">
      <c r="A22810" s="38"/>
      <c r="B22810" s="38"/>
      <c r="C22810" s="38"/>
      <c r="D22810" s="38"/>
    </row>
    <row r="22811" spans="1:4" x14ac:dyDescent="0.25">
      <c r="A22811" s="38"/>
      <c r="B22811" s="38"/>
      <c r="C22811" s="38"/>
      <c r="D22811" s="38"/>
    </row>
    <row r="22812" spans="1:4" x14ac:dyDescent="0.25">
      <c r="A22812" s="38"/>
      <c r="B22812" s="38"/>
      <c r="C22812" s="38"/>
      <c r="D22812" s="38"/>
    </row>
    <row r="22813" spans="1:4" x14ac:dyDescent="0.25">
      <c r="A22813" s="38"/>
      <c r="B22813" s="38"/>
      <c r="C22813" s="38"/>
      <c r="D22813" s="38"/>
    </row>
    <row r="22814" spans="1:4" x14ac:dyDescent="0.25">
      <c r="A22814" s="38"/>
      <c r="B22814" s="38"/>
      <c r="C22814" s="38"/>
      <c r="D22814" s="38"/>
    </row>
    <row r="22815" spans="1:4" x14ac:dyDescent="0.25">
      <c r="A22815" s="38"/>
      <c r="B22815" s="38"/>
      <c r="C22815" s="38"/>
      <c r="D22815" s="38"/>
    </row>
    <row r="22816" spans="1:4" x14ac:dyDescent="0.25">
      <c r="A22816" s="38"/>
      <c r="B22816" s="38"/>
      <c r="C22816" s="38"/>
      <c r="D22816" s="38"/>
    </row>
    <row r="22817" spans="1:4" x14ac:dyDescent="0.25">
      <c r="A22817" s="38"/>
      <c r="B22817" s="38"/>
      <c r="C22817" s="38"/>
      <c r="D22817" s="38"/>
    </row>
    <row r="22818" spans="1:4" x14ac:dyDescent="0.25">
      <c r="A22818" s="38"/>
      <c r="B22818" s="38"/>
      <c r="C22818" s="38"/>
      <c r="D22818" s="38"/>
    </row>
    <row r="22819" spans="1:4" x14ac:dyDescent="0.25">
      <c r="A22819" s="38"/>
      <c r="B22819" s="38"/>
      <c r="C22819" s="38"/>
      <c r="D22819" s="38"/>
    </row>
    <row r="22820" spans="1:4" x14ac:dyDescent="0.25">
      <c r="A22820" s="38"/>
      <c r="B22820" s="38"/>
      <c r="C22820" s="38"/>
      <c r="D22820" s="38"/>
    </row>
    <row r="22821" spans="1:4" x14ac:dyDescent="0.25">
      <c r="A22821" s="38"/>
      <c r="B22821" s="38"/>
      <c r="C22821" s="38"/>
      <c r="D22821" s="38"/>
    </row>
    <row r="22822" spans="1:4" x14ac:dyDescent="0.25">
      <c r="A22822" s="38"/>
      <c r="B22822" s="38"/>
      <c r="C22822" s="38"/>
      <c r="D22822" s="38"/>
    </row>
    <row r="22823" spans="1:4" x14ac:dyDescent="0.25">
      <c r="A22823" s="38"/>
      <c r="B22823" s="38"/>
      <c r="C22823" s="38"/>
      <c r="D22823" s="38"/>
    </row>
    <row r="22824" spans="1:4" x14ac:dyDescent="0.25">
      <c r="A22824" s="38"/>
      <c r="B22824" s="38"/>
      <c r="C22824" s="38"/>
      <c r="D22824" s="38"/>
    </row>
    <row r="22825" spans="1:4" x14ac:dyDescent="0.25">
      <c r="A22825" s="38"/>
      <c r="B22825" s="38"/>
      <c r="C22825" s="38"/>
      <c r="D22825" s="38"/>
    </row>
    <row r="22826" spans="1:4" x14ac:dyDescent="0.25">
      <c r="A22826" s="38"/>
      <c r="B22826" s="38"/>
      <c r="C22826" s="38"/>
      <c r="D22826" s="38"/>
    </row>
    <row r="22827" spans="1:4" x14ac:dyDescent="0.25">
      <c r="A22827" s="38"/>
      <c r="B22827" s="38"/>
      <c r="C22827" s="38"/>
      <c r="D22827" s="38"/>
    </row>
    <row r="22828" spans="1:4" x14ac:dyDescent="0.25">
      <c r="A22828" s="38"/>
      <c r="B22828" s="38"/>
      <c r="C22828" s="38"/>
      <c r="D22828" s="38"/>
    </row>
    <row r="22829" spans="1:4" x14ac:dyDescent="0.25">
      <c r="A22829" s="38"/>
      <c r="B22829" s="38"/>
      <c r="C22829" s="38"/>
      <c r="D22829" s="38"/>
    </row>
    <row r="22830" spans="1:4" x14ac:dyDescent="0.25">
      <c r="A22830" s="38"/>
      <c r="B22830" s="38"/>
      <c r="C22830" s="38"/>
      <c r="D22830" s="38"/>
    </row>
    <row r="22831" spans="1:4" x14ac:dyDescent="0.25">
      <c r="A22831" s="38"/>
      <c r="B22831" s="38"/>
      <c r="C22831" s="38"/>
      <c r="D22831" s="38"/>
    </row>
    <row r="22832" spans="1:4" x14ac:dyDescent="0.25">
      <c r="A22832" s="38"/>
      <c r="B22832" s="38"/>
      <c r="C22832" s="38"/>
      <c r="D22832" s="38"/>
    </row>
    <row r="22833" spans="1:4" x14ac:dyDescent="0.25">
      <c r="A22833" s="38"/>
      <c r="B22833" s="38"/>
      <c r="C22833" s="38"/>
      <c r="D22833" s="38"/>
    </row>
    <row r="22834" spans="1:4" x14ac:dyDescent="0.25">
      <c r="A22834" s="38"/>
      <c r="B22834" s="38"/>
      <c r="C22834" s="38"/>
      <c r="D22834" s="38"/>
    </row>
    <row r="22835" spans="1:4" x14ac:dyDescent="0.25">
      <c r="A22835" s="38"/>
      <c r="B22835" s="38"/>
      <c r="C22835" s="38"/>
      <c r="D22835" s="38"/>
    </row>
    <row r="22836" spans="1:4" x14ac:dyDescent="0.25">
      <c r="A22836" s="38"/>
      <c r="B22836" s="38"/>
      <c r="C22836" s="38"/>
      <c r="D22836" s="38"/>
    </row>
    <row r="22837" spans="1:4" x14ac:dyDescent="0.25">
      <c r="A22837" s="38"/>
      <c r="B22837" s="38"/>
      <c r="C22837" s="38"/>
      <c r="D22837" s="38"/>
    </row>
    <row r="22838" spans="1:4" x14ac:dyDescent="0.25">
      <c r="A22838" s="38"/>
      <c r="B22838" s="38"/>
      <c r="C22838" s="38"/>
      <c r="D22838" s="38"/>
    </row>
    <row r="22839" spans="1:4" x14ac:dyDescent="0.25">
      <c r="A22839" s="38"/>
      <c r="B22839" s="38"/>
      <c r="C22839" s="38"/>
      <c r="D22839" s="38"/>
    </row>
    <row r="22840" spans="1:4" x14ac:dyDescent="0.25">
      <c r="A22840" s="38"/>
      <c r="B22840" s="38"/>
      <c r="C22840" s="38"/>
      <c r="D22840" s="38"/>
    </row>
    <row r="22841" spans="1:4" x14ac:dyDescent="0.25">
      <c r="A22841" s="38"/>
      <c r="B22841" s="38"/>
      <c r="C22841" s="38"/>
      <c r="D22841" s="38"/>
    </row>
    <row r="22842" spans="1:4" x14ac:dyDescent="0.25">
      <c r="A22842" s="38"/>
      <c r="B22842" s="38"/>
      <c r="C22842" s="38"/>
      <c r="D22842" s="38"/>
    </row>
    <row r="22843" spans="1:4" x14ac:dyDescent="0.25">
      <c r="A22843" s="38"/>
      <c r="B22843" s="38"/>
      <c r="C22843" s="38"/>
      <c r="D22843" s="38"/>
    </row>
    <row r="22844" spans="1:4" x14ac:dyDescent="0.25">
      <c r="A22844" s="38"/>
      <c r="B22844" s="38"/>
      <c r="C22844" s="38"/>
      <c r="D22844" s="38"/>
    </row>
    <row r="22845" spans="1:4" x14ac:dyDescent="0.25">
      <c r="A22845" s="38"/>
      <c r="B22845" s="38"/>
      <c r="C22845" s="38"/>
      <c r="D22845" s="38"/>
    </row>
    <row r="22846" spans="1:4" x14ac:dyDescent="0.25">
      <c r="A22846" s="38"/>
      <c r="B22846" s="38"/>
      <c r="C22846" s="38"/>
      <c r="D22846" s="38"/>
    </row>
    <row r="22847" spans="1:4" x14ac:dyDescent="0.25">
      <c r="A22847" s="38"/>
      <c r="B22847" s="38"/>
      <c r="C22847" s="38"/>
      <c r="D22847" s="38"/>
    </row>
    <row r="22848" spans="1:4" x14ac:dyDescent="0.25">
      <c r="A22848" s="38"/>
      <c r="B22848" s="38"/>
      <c r="C22848" s="38"/>
      <c r="D22848" s="38"/>
    </row>
    <row r="22849" spans="1:4" x14ac:dyDescent="0.25">
      <c r="A22849" s="38"/>
      <c r="B22849" s="38"/>
      <c r="C22849" s="38"/>
      <c r="D22849" s="38"/>
    </row>
    <row r="22850" spans="1:4" x14ac:dyDescent="0.25">
      <c r="A22850" s="38"/>
      <c r="B22850" s="38"/>
      <c r="C22850" s="38"/>
      <c r="D22850" s="38"/>
    </row>
    <row r="22851" spans="1:4" x14ac:dyDescent="0.25">
      <c r="A22851" s="38"/>
      <c r="B22851" s="38"/>
      <c r="C22851" s="38"/>
      <c r="D22851" s="38"/>
    </row>
    <row r="22852" spans="1:4" x14ac:dyDescent="0.25">
      <c r="A22852" s="38"/>
      <c r="B22852" s="38"/>
      <c r="C22852" s="38"/>
      <c r="D22852" s="38"/>
    </row>
    <row r="22853" spans="1:4" x14ac:dyDescent="0.25">
      <c r="A22853" s="38"/>
      <c r="B22853" s="38"/>
      <c r="C22853" s="38"/>
      <c r="D22853" s="38"/>
    </row>
    <row r="22854" spans="1:4" x14ac:dyDescent="0.25">
      <c r="A22854" s="38"/>
      <c r="B22854" s="38"/>
      <c r="C22854" s="38"/>
      <c r="D22854" s="38"/>
    </row>
    <row r="22855" spans="1:4" x14ac:dyDescent="0.25">
      <c r="A22855" s="38"/>
      <c r="B22855" s="38"/>
      <c r="C22855" s="38"/>
      <c r="D22855" s="38"/>
    </row>
    <row r="22856" spans="1:4" x14ac:dyDescent="0.25">
      <c r="A22856" s="38"/>
      <c r="B22856" s="38"/>
      <c r="C22856" s="38"/>
      <c r="D22856" s="38"/>
    </row>
    <row r="22857" spans="1:4" x14ac:dyDescent="0.25">
      <c r="A22857" s="38"/>
      <c r="B22857" s="38"/>
      <c r="C22857" s="38"/>
      <c r="D22857" s="38"/>
    </row>
    <row r="22858" spans="1:4" x14ac:dyDescent="0.25">
      <c r="A22858" s="38"/>
      <c r="B22858" s="38"/>
      <c r="C22858" s="38"/>
      <c r="D22858" s="38"/>
    </row>
    <row r="22859" spans="1:4" x14ac:dyDescent="0.25">
      <c r="A22859" s="38"/>
      <c r="B22859" s="38"/>
      <c r="C22859" s="38"/>
      <c r="D22859" s="38"/>
    </row>
    <row r="22860" spans="1:4" x14ac:dyDescent="0.25">
      <c r="A22860" s="38"/>
      <c r="B22860" s="38"/>
      <c r="C22860" s="38"/>
      <c r="D22860" s="38"/>
    </row>
    <row r="22861" spans="1:4" x14ac:dyDescent="0.25">
      <c r="A22861" s="38"/>
      <c r="B22861" s="38"/>
      <c r="C22861" s="38"/>
      <c r="D22861" s="38"/>
    </row>
    <row r="22862" spans="1:4" x14ac:dyDescent="0.25">
      <c r="A22862" s="38"/>
      <c r="B22862" s="38"/>
      <c r="C22862" s="38"/>
      <c r="D22862" s="38"/>
    </row>
    <row r="22863" spans="1:4" x14ac:dyDescent="0.25">
      <c r="A22863" s="38"/>
      <c r="B22863" s="38"/>
      <c r="C22863" s="38"/>
      <c r="D22863" s="38"/>
    </row>
    <row r="22864" spans="1:4" x14ac:dyDescent="0.25">
      <c r="A22864" s="38"/>
      <c r="B22864" s="38"/>
      <c r="C22864" s="38"/>
      <c r="D22864" s="38"/>
    </row>
    <row r="22865" spans="1:4" x14ac:dyDescent="0.25">
      <c r="A22865" s="38"/>
      <c r="B22865" s="38"/>
      <c r="C22865" s="38"/>
      <c r="D22865" s="38"/>
    </row>
    <row r="22866" spans="1:4" x14ac:dyDescent="0.25">
      <c r="A22866" s="38"/>
      <c r="B22866" s="38"/>
      <c r="C22866" s="38"/>
      <c r="D22866" s="38"/>
    </row>
    <row r="22867" spans="1:4" x14ac:dyDescent="0.25">
      <c r="A22867" s="38"/>
      <c r="B22867" s="38"/>
      <c r="C22867" s="38"/>
      <c r="D22867" s="38"/>
    </row>
    <row r="22868" spans="1:4" x14ac:dyDescent="0.25">
      <c r="A22868" s="38"/>
      <c r="B22868" s="38"/>
      <c r="C22868" s="38"/>
      <c r="D22868" s="38"/>
    </row>
    <row r="22869" spans="1:4" x14ac:dyDescent="0.25">
      <c r="A22869" s="38"/>
      <c r="B22869" s="38"/>
      <c r="C22869" s="38"/>
      <c r="D22869" s="38"/>
    </row>
    <row r="22870" spans="1:4" x14ac:dyDescent="0.25">
      <c r="A22870" s="38"/>
      <c r="B22870" s="38"/>
      <c r="C22870" s="38"/>
      <c r="D22870" s="38"/>
    </row>
    <row r="22871" spans="1:4" x14ac:dyDescent="0.25">
      <c r="A22871" s="38"/>
      <c r="B22871" s="38"/>
      <c r="C22871" s="38"/>
      <c r="D22871" s="38"/>
    </row>
    <row r="22872" spans="1:4" x14ac:dyDescent="0.25">
      <c r="A22872" s="38"/>
      <c r="B22872" s="38"/>
      <c r="C22872" s="38"/>
      <c r="D22872" s="38"/>
    </row>
    <row r="22873" spans="1:4" x14ac:dyDescent="0.25">
      <c r="A22873" s="38"/>
      <c r="B22873" s="38"/>
      <c r="C22873" s="38"/>
      <c r="D22873" s="38"/>
    </row>
    <row r="22874" spans="1:4" x14ac:dyDescent="0.25">
      <c r="A22874" s="38"/>
      <c r="B22874" s="38"/>
      <c r="C22874" s="38"/>
      <c r="D22874" s="38"/>
    </row>
    <row r="22875" spans="1:4" x14ac:dyDescent="0.25">
      <c r="A22875" s="38"/>
      <c r="B22875" s="38"/>
      <c r="C22875" s="38"/>
      <c r="D22875" s="38"/>
    </row>
    <row r="22876" spans="1:4" x14ac:dyDescent="0.25">
      <c r="A22876" s="38"/>
      <c r="B22876" s="38"/>
      <c r="C22876" s="38"/>
      <c r="D22876" s="38"/>
    </row>
    <row r="22877" spans="1:4" x14ac:dyDescent="0.25">
      <c r="A22877" s="38"/>
      <c r="B22877" s="38"/>
      <c r="C22877" s="38"/>
      <c r="D22877" s="38"/>
    </row>
    <row r="22878" spans="1:4" x14ac:dyDescent="0.25">
      <c r="A22878" s="38"/>
      <c r="B22878" s="38"/>
      <c r="C22878" s="38"/>
      <c r="D22878" s="38"/>
    </row>
    <row r="22879" spans="1:4" x14ac:dyDescent="0.25">
      <c r="A22879" s="38"/>
      <c r="B22879" s="38"/>
      <c r="C22879" s="38"/>
      <c r="D22879" s="38"/>
    </row>
    <row r="22880" spans="1:4" x14ac:dyDescent="0.25">
      <c r="A22880" s="38"/>
      <c r="B22880" s="38"/>
      <c r="C22880" s="38"/>
      <c r="D22880" s="38"/>
    </row>
    <row r="22881" spans="1:4" x14ac:dyDescent="0.25">
      <c r="A22881" s="38"/>
      <c r="B22881" s="38"/>
      <c r="C22881" s="38"/>
      <c r="D22881" s="38"/>
    </row>
    <row r="22882" spans="1:4" x14ac:dyDescent="0.25">
      <c r="A22882" s="38"/>
      <c r="B22882" s="38"/>
      <c r="C22882" s="38"/>
      <c r="D22882" s="38"/>
    </row>
    <row r="22883" spans="1:4" x14ac:dyDescent="0.25">
      <c r="A22883" s="38"/>
      <c r="B22883" s="38"/>
      <c r="C22883" s="38"/>
      <c r="D22883" s="38"/>
    </row>
    <row r="22884" spans="1:4" x14ac:dyDescent="0.25">
      <c r="A22884" s="38"/>
      <c r="B22884" s="38"/>
      <c r="C22884" s="38"/>
      <c r="D22884" s="38"/>
    </row>
    <row r="22885" spans="1:4" x14ac:dyDescent="0.25">
      <c r="A22885" s="38"/>
      <c r="B22885" s="38"/>
      <c r="C22885" s="38"/>
      <c r="D22885" s="38"/>
    </row>
    <row r="22886" spans="1:4" x14ac:dyDescent="0.25">
      <c r="A22886" s="38"/>
      <c r="B22886" s="38"/>
      <c r="C22886" s="38"/>
      <c r="D22886" s="38"/>
    </row>
    <row r="22887" spans="1:4" x14ac:dyDescent="0.25">
      <c r="A22887" s="38"/>
      <c r="B22887" s="38"/>
      <c r="C22887" s="38"/>
      <c r="D22887" s="38"/>
    </row>
    <row r="22888" spans="1:4" x14ac:dyDescent="0.25">
      <c r="A22888" s="38"/>
      <c r="B22888" s="38"/>
      <c r="C22888" s="38"/>
      <c r="D22888" s="38"/>
    </row>
    <row r="22889" spans="1:4" x14ac:dyDescent="0.25">
      <c r="A22889" s="38"/>
      <c r="B22889" s="38"/>
      <c r="C22889" s="38"/>
      <c r="D22889" s="38"/>
    </row>
    <row r="22890" spans="1:4" x14ac:dyDescent="0.25">
      <c r="A22890" s="38"/>
      <c r="B22890" s="38"/>
      <c r="C22890" s="38"/>
      <c r="D22890" s="38"/>
    </row>
    <row r="22891" spans="1:4" x14ac:dyDescent="0.25">
      <c r="A22891" s="38"/>
      <c r="B22891" s="38"/>
      <c r="C22891" s="38"/>
      <c r="D22891" s="38"/>
    </row>
    <row r="22892" spans="1:4" x14ac:dyDescent="0.25">
      <c r="A22892" s="38"/>
      <c r="B22892" s="38"/>
      <c r="C22892" s="38"/>
      <c r="D22892" s="38"/>
    </row>
    <row r="22893" spans="1:4" x14ac:dyDescent="0.25">
      <c r="A22893" s="38"/>
      <c r="B22893" s="38"/>
      <c r="C22893" s="38"/>
      <c r="D22893" s="38"/>
    </row>
    <row r="22894" spans="1:4" x14ac:dyDescent="0.25">
      <c r="A22894" s="38"/>
      <c r="B22894" s="38"/>
      <c r="C22894" s="38"/>
      <c r="D22894" s="38"/>
    </row>
    <row r="22895" spans="1:4" x14ac:dyDescent="0.25">
      <c r="A22895" s="38"/>
      <c r="B22895" s="38"/>
      <c r="C22895" s="38"/>
      <c r="D22895" s="38"/>
    </row>
    <row r="22896" spans="1:4" x14ac:dyDescent="0.25">
      <c r="A22896" s="38"/>
      <c r="B22896" s="38"/>
      <c r="C22896" s="38"/>
      <c r="D22896" s="38"/>
    </row>
    <row r="22897" spans="1:4" x14ac:dyDescent="0.25">
      <c r="A22897" s="38"/>
      <c r="B22897" s="38"/>
      <c r="C22897" s="38"/>
      <c r="D22897" s="38"/>
    </row>
    <row r="22898" spans="1:4" x14ac:dyDescent="0.25">
      <c r="A22898" s="38"/>
      <c r="B22898" s="38"/>
      <c r="C22898" s="38"/>
      <c r="D22898" s="38"/>
    </row>
    <row r="22899" spans="1:4" x14ac:dyDescent="0.25">
      <c r="A22899" s="38"/>
      <c r="B22899" s="38"/>
      <c r="C22899" s="38"/>
      <c r="D22899" s="38"/>
    </row>
    <row r="22900" spans="1:4" x14ac:dyDescent="0.25">
      <c r="A22900" s="38"/>
      <c r="B22900" s="38"/>
      <c r="C22900" s="38"/>
      <c r="D22900" s="38"/>
    </row>
    <row r="22901" spans="1:4" x14ac:dyDescent="0.25">
      <c r="A22901" s="38"/>
      <c r="B22901" s="38"/>
      <c r="C22901" s="38"/>
      <c r="D22901" s="38"/>
    </row>
    <row r="22902" spans="1:4" x14ac:dyDescent="0.25">
      <c r="A22902" s="38"/>
      <c r="B22902" s="38"/>
      <c r="C22902" s="38"/>
      <c r="D22902" s="38"/>
    </row>
    <row r="22903" spans="1:4" x14ac:dyDescent="0.25">
      <c r="A22903" s="38"/>
      <c r="B22903" s="38"/>
      <c r="C22903" s="38"/>
      <c r="D22903" s="38"/>
    </row>
    <row r="22904" spans="1:4" x14ac:dyDescent="0.25">
      <c r="A22904" s="38"/>
      <c r="B22904" s="38"/>
      <c r="C22904" s="38"/>
      <c r="D22904" s="38"/>
    </row>
    <row r="22905" spans="1:4" x14ac:dyDescent="0.25">
      <c r="A22905" s="38"/>
      <c r="B22905" s="38"/>
      <c r="C22905" s="38"/>
      <c r="D22905" s="38"/>
    </row>
    <row r="22906" spans="1:4" x14ac:dyDescent="0.25">
      <c r="A22906" s="38"/>
      <c r="B22906" s="38"/>
      <c r="C22906" s="38"/>
      <c r="D22906" s="38"/>
    </row>
    <row r="22907" spans="1:4" x14ac:dyDescent="0.25">
      <c r="A22907" s="38"/>
      <c r="B22907" s="38"/>
      <c r="C22907" s="38"/>
      <c r="D22907" s="38"/>
    </row>
    <row r="22908" spans="1:4" x14ac:dyDescent="0.25">
      <c r="A22908" s="38"/>
      <c r="B22908" s="38"/>
      <c r="C22908" s="38"/>
      <c r="D22908" s="38"/>
    </row>
    <row r="22909" spans="1:4" x14ac:dyDescent="0.25">
      <c r="A22909" s="38"/>
      <c r="B22909" s="38"/>
      <c r="C22909" s="38"/>
      <c r="D22909" s="38"/>
    </row>
    <row r="22910" spans="1:4" x14ac:dyDescent="0.25">
      <c r="A22910" s="38"/>
      <c r="B22910" s="38"/>
      <c r="C22910" s="38"/>
      <c r="D22910" s="38"/>
    </row>
    <row r="22911" spans="1:4" x14ac:dyDescent="0.25">
      <c r="A22911" s="38"/>
      <c r="B22911" s="38"/>
      <c r="C22911" s="38"/>
      <c r="D22911" s="38"/>
    </row>
    <row r="22912" spans="1:4" x14ac:dyDescent="0.25">
      <c r="A22912" s="38"/>
      <c r="B22912" s="38"/>
      <c r="C22912" s="38"/>
      <c r="D22912" s="38"/>
    </row>
    <row r="22913" spans="1:4" x14ac:dyDescent="0.25">
      <c r="A22913" s="38"/>
      <c r="B22913" s="38"/>
      <c r="C22913" s="38"/>
      <c r="D22913" s="38"/>
    </row>
    <row r="22914" spans="1:4" x14ac:dyDescent="0.25">
      <c r="A22914" s="38"/>
      <c r="B22914" s="38"/>
      <c r="C22914" s="38"/>
      <c r="D22914" s="38"/>
    </row>
    <row r="22915" spans="1:4" x14ac:dyDescent="0.25">
      <c r="A22915" s="38"/>
      <c r="B22915" s="38"/>
      <c r="C22915" s="38"/>
      <c r="D22915" s="38"/>
    </row>
    <row r="22916" spans="1:4" x14ac:dyDescent="0.25">
      <c r="A22916" s="38"/>
      <c r="B22916" s="38"/>
      <c r="C22916" s="38"/>
      <c r="D22916" s="38"/>
    </row>
    <row r="22917" spans="1:4" x14ac:dyDescent="0.25">
      <c r="A22917" s="38"/>
      <c r="B22917" s="38"/>
      <c r="C22917" s="38"/>
      <c r="D22917" s="38"/>
    </row>
    <row r="22918" spans="1:4" x14ac:dyDescent="0.25">
      <c r="A22918" s="38"/>
      <c r="B22918" s="38"/>
      <c r="C22918" s="38"/>
      <c r="D22918" s="38"/>
    </row>
    <row r="22919" spans="1:4" x14ac:dyDescent="0.25">
      <c r="A22919" s="38"/>
      <c r="B22919" s="38"/>
      <c r="C22919" s="38"/>
      <c r="D22919" s="38"/>
    </row>
    <row r="22920" spans="1:4" x14ac:dyDescent="0.25">
      <c r="A22920" s="38"/>
      <c r="B22920" s="38"/>
      <c r="C22920" s="38"/>
      <c r="D22920" s="38"/>
    </row>
    <row r="22921" spans="1:4" x14ac:dyDescent="0.25">
      <c r="A22921" s="38"/>
      <c r="B22921" s="38"/>
      <c r="C22921" s="38"/>
      <c r="D22921" s="38"/>
    </row>
    <row r="22922" spans="1:4" x14ac:dyDescent="0.25">
      <c r="A22922" s="38"/>
      <c r="B22922" s="38"/>
      <c r="C22922" s="38"/>
      <c r="D22922" s="38"/>
    </row>
    <row r="22923" spans="1:4" x14ac:dyDescent="0.25">
      <c r="A22923" s="38"/>
      <c r="B22923" s="38"/>
      <c r="C22923" s="38"/>
      <c r="D22923" s="38"/>
    </row>
    <row r="22924" spans="1:4" x14ac:dyDescent="0.25">
      <c r="A22924" s="38"/>
      <c r="B22924" s="38"/>
      <c r="C22924" s="38"/>
      <c r="D22924" s="38"/>
    </row>
    <row r="22925" spans="1:4" x14ac:dyDescent="0.25">
      <c r="A22925" s="38"/>
      <c r="B22925" s="38"/>
      <c r="C22925" s="38"/>
      <c r="D22925" s="38"/>
    </row>
    <row r="22926" spans="1:4" x14ac:dyDescent="0.25">
      <c r="A22926" s="38"/>
      <c r="B22926" s="38"/>
      <c r="C22926" s="38"/>
      <c r="D22926" s="38"/>
    </row>
    <row r="22927" spans="1:4" x14ac:dyDescent="0.25">
      <c r="A22927" s="38"/>
      <c r="B22927" s="38"/>
      <c r="C22927" s="38"/>
      <c r="D22927" s="38"/>
    </row>
    <row r="22928" spans="1:4" x14ac:dyDescent="0.25">
      <c r="A22928" s="38"/>
      <c r="B22928" s="38"/>
      <c r="C22928" s="38"/>
      <c r="D22928" s="38"/>
    </row>
    <row r="22929" spans="1:4" x14ac:dyDescent="0.25">
      <c r="A22929" s="38"/>
      <c r="B22929" s="38"/>
      <c r="C22929" s="38"/>
      <c r="D22929" s="38"/>
    </row>
    <row r="22930" spans="1:4" x14ac:dyDescent="0.25">
      <c r="A22930" s="38"/>
      <c r="B22930" s="38"/>
      <c r="C22930" s="38"/>
      <c r="D22930" s="38"/>
    </row>
    <row r="22931" spans="1:4" x14ac:dyDescent="0.25">
      <c r="A22931" s="38"/>
      <c r="B22931" s="38"/>
      <c r="C22931" s="38"/>
      <c r="D22931" s="38"/>
    </row>
    <row r="22932" spans="1:4" x14ac:dyDescent="0.25">
      <c r="A22932" s="38"/>
      <c r="B22932" s="38"/>
      <c r="C22932" s="38"/>
      <c r="D22932" s="38"/>
    </row>
    <row r="22933" spans="1:4" x14ac:dyDescent="0.25">
      <c r="A22933" s="38"/>
      <c r="B22933" s="38"/>
      <c r="C22933" s="38"/>
      <c r="D22933" s="38"/>
    </row>
    <row r="22934" spans="1:4" x14ac:dyDescent="0.25">
      <c r="A22934" s="38"/>
      <c r="B22934" s="38"/>
      <c r="C22934" s="38"/>
      <c r="D22934" s="38"/>
    </row>
    <row r="22935" spans="1:4" x14ac:dyDescent="0.25">
      <c r="A22935" s="38"/>
      <c r="B22935" s="38"/>
      <c r="C22935" s="38"/>
      <c r="D22935" s="38"/>
    </row>
    <row r="22936" spans="1:4" x14ac:dyDescent="0.25">
      <c r="A22936" s="38"/>
      <c r="B22936" s="38"/>
      <c r="C22936" s="38"/>
      <c r="D22936" s="38"/>
    </row>
    <row r="22937" spans="1:4" x14ac:dyDescent="0.25">
      <c r="A22937" s="38"/>
      <c r="B22937" s="38"/>
      <c r="C22937" s="38"/>
      <c r="D22937" s="38"/>
    </row>
    <row r="22938" spans="1:4" x14ac:dyDescent="0.25">
      <c r="A22938" s="38"/>
      <c r="B22938" s="38"/>
      <c r="C22938" s="38"/>
      <c r="D22938" s="38"/>
    </row>
    <row r="22939" spans="1:4" x14ac:dyDescent="0.25">
      <c r="A22939" s="38"/>
      <c r="B22939" s="38"/>
      <c r="C22939" s="38"/>
      <c r="D22939" s="38"/>
    </row>
    <row r="22940" spans="1:4" x14ac:dyDescent="0.25">
      <c r="A22940" s="38"/>
      <c r="B22940" s="38"/>
      <c r="C22940" s="38"/>
      <c r="D22940" s="38"/>
    </row>
    <row r="22941" spans="1:4" x14ac:dyDescent="0.25">
      <c r="A22941" s="38"/>
      <c r="B22941" s="38"/>
      <c r="C22941" s="38"/>
      <c r="D22941" s="38"/>
    </row>
    <row r="22942" spans="1:4" x14ac:dyDescent="0.25">
      <c r="A22942" s="38"/>
      <c r="B22942" s="38"/>
      <c r="C22942" s="38"/>
      <c r="D22942" s="38"/>
    </row>
    <row r="22943" spans="1:4" x14ac:dyDescent="0.25">
      <c r="A22943" s="38"/>
      <c r="B22943" s="38"/>
      <c r="C22943" s="38"/>
      <c r="D22943" s="38"/>
    </row>
    <row r="22944" spans="1:4" x14ac:dyDescent="0.25">
      <c r="A22944" s="38"/>
      <c r="B22944" s="38"/>
      <c r="C22944" s="38"/>
      <c r="D22944" s="38"/>
    </row>
    <row r="22945" spans="1:4" x14ac:dyDescent="0.25">
      <c r="A22945" s="38"/>
      <c r="B22945" s="38"/>
      <c r="C22945" s="38"/>
      <c r="D22945" s="38"/>
    </row>
    <row r="22946" spans="1:4" x14ac:dyDescent="0.25">
      <c r="A22946" s="38"/>
      <c r="B22946" s="38"/>
      <c r="C22946" s="38"/>
      <c r="D22946" s="38"/>
    </row>
    <row r="22947" spans="1:4" x14ac:dyDescent="0.25">
      <c r="A22947" s="38"/>
      <c r="B22947" s="38"/>
      <c r="C22947" s="38"/>
      <c r="D22947" s="38"/>
    </row>
    <row r="22948" spans="1:4" x14ac:dyDescent="0.25">
      <c r="A22948" s="38"/>
      <c r="B22948" s="38"/>
      <c r="C22948" s="38"/>
      <c r="D22948" s="38"/>
    </row>
    <row r="22949" spans="1:4" x14ac:dyDescent="0.25">
      <c r="A22949" s="38"/>
      <c r="B22949" s="38"/>
      <c r="C22949" s="38"/>
      <c r="D22949" s="38"/>
    </row>
    <row r="22950" spans="1:4" x14ac:dyDescent="0.25">
      <c r="A22950" s="38"/>
      <c r="B22950" s="38"/>
      <c r="C22950" s="38"/>
      <c r="D22950" s="38"/>
    </row>
    <row r="22951" spans="1:4" x14ac:dyDescent="0.25">
      <c r="A22951" s="38"/>
      <c r="B22951" s="38"/>
      <c r="C22951" s="38"/>
      <c r="D22951" s="38"/>
    </row>
    <row r="22952" spans="1:4" x14ac:dyDescent="0.25">
      <c r="A22952" s="38"/>
      <c r="B22952" s="38"/>
      <c r="C22952" s="38"/>
      <c r="D22952" s="38"/>
    </row>
    <row r="22953" spans="1:4" x14ac:dyDescent="0.25">
      <c r="A22953" s="38"/>
      <c r="B22953" s="38"/>
      <c r="C22953" s="38"/>
      <c r="D22953" s="38"/>
    </row>
    <row r="22954" spans="1:4" x14ac:dyDescent="0.25">
      <c r="A22954" s="38"/>
      <c r="B22954" s="38"/>
      <c r="C22954" s="38"/>
      <c r="D22954" s="38"/>
    </row>
    <row r="22955" spans="1:4" x14ac:dyDescent="0.25">
      <c r="A22955" s="38"/>
      <c r="B22955" s="38"/>
      <c r="C22955" s="38"/>
      <c r="D22955" s="38"/>
    </row>
    <row r="22956" spans="1:4" x14ac:dyDescent="0.25">
      <c r="A22956" s="38"/>
      <c r="B22956" s="38"/>
      <c r="C22956" s="38"/>
      <c r="D22956" s="38"/>
    </row>
    <row r="22957" spans="1:4" x14ac:dyDescent="0.25">
      <c r="A22957" s="38"/>
      <c r="B22957" s="38"/>
      <c r="C22957" s="38"/>
      <c r="D22957" s="38"/>
    </row>
    <row r="22958" spans="1:4" x14ac:dyDescent="0.25">
      <c r="A22958" s="38"/>
      <c r="B22958" s="38"/>
      <c r="C22958" s="38"/>
      <c r="D22958" s="38"/>
    </row>
    <row r="22959" spans="1:4" x14ac:dyDescent="0.25">
      <c r="A22959" s="38"/>
      <c r="B22959" s="38"/>
      <c r="C22959" s="38"/>
      <c r="D22959" s="38"/>
    </row>
    <row r="22960" spans="1:4" x14ac:dyDescent="0.25">
      <c r="A22960" s="38"/>
      <c r="B22960" s="38"/>
      <c r="C22960" s="38"/>
      <c r="D22960" s="38"/>
    </row>
    <row r="22961" spans="1:4" x14ac:dyDescent="0.25">
      <c r="A22961" s="38"/>
      <c r="B22961" s="38"/>
      <c r="C22961" s="38"/>
      <c r="D22961" s="38"/>
    </row>
    <row r="22962" spans="1:4" x14ac:dyDescent="0.25">
      <c r="A22962" s="38"/>
      <c r="B22962" s="38"/>
      <c r="C22962" s="38"/>
      <c r="D22962" s="38"/>
    </row>
    <row r="22963" spans="1:4" x14ac:dyDescent="0.25">
      <c r="A22963" s="38"/>
      <c r="B22963" s="38"/>
      <c r="C22963" s="38"/>
      <c r="D22963" s="38"/>
    </row>
    <row r="22964" spans="1:4" x14ac:dyDescent="0.25">
      <c r="A22964" s="38"/>
      <c r="B22964" s="38"/>
      <c r="C22964" s="38"/>
      <c r="D22964" s="38"/>
    </row>
    <row r="22965" spans="1:4" x14ac:dyDescent="0.25">
      <c r="A22965" s="38"/>
      <c r="B22965" s="38"/>
      <c r="C22965" s="38"/>
      <c r="D22965" s="38"/>
    </row>
    <row r="22966" spans="1:4" x14ac:dyDescent="0.25">
      <c r="A22966" s="38"/>
      <c r="B22966" s="38"/>
      <c r="C22966" s="38"/>
      <c r="D22966" s="38"/>
    </row>
    <row r="22967" spans="1:4" x14ac:dyDescent="0.25">
      <c r="A22967" s="38"/>
      <c r="B22967" s="38"/>
      <c r="C22967" s="38"/>
      <c r="D22967" s="38"/>
    </row>
    <row r="22968" spans="1:4" x14ac:dyDescent="0.25">
      <c r="A22968" s="38"/>
      <c r="B22968" s="38"/>
      <c r="C22968" s="38"/>
      <c r="D22968" s="38"/>
    </row>
    <row r="22969" spans="1:4" x14ac:dyDescent="0.25">
      <c r="A22969" s="38"/>
      <c r="B22969" s="38"/>
      <c r="C22969" s="38"/>
      <c r="D22969" s="38"/>
    </row>
    <row r="22970" spans="1:4" x14ac:dyDescent="0.25">
      <c r="A22970" s="38"/>
      <c r="B22970" s="38"/>
      <c r="C22970" s="38"/>
      <c r="D22970" s="38"/>
    </row>
    <row r="22971" spans="1:4" x14ac:dyDescent="0.25">
      <c r="A22971" s="38"/>
      <c r="B22971" s="38"/>
      <c r="C22971" s="38"/>
      <c r="D22971" s="38"/>
    </row>
    <row r="22972" spans="1:4" x14ac:dyDescent="0.25">
      <c r="A22972" s="38"/>
      <c r="B22972" s="38"/>
      <c r="C22972" s="38"/>
      <c r="D22972" s="38"/>
    </row>
    <row r="22973" spans="1:4" x14ac:dyDescent="0.25">
      <c r="A22973" s="38"/>
      <c r="B22973" s="38"/>
      <c r="C22973" s="38"/>
      <c r="D22973" s="38"/>
    </row>
    <row r="22974" spans="1:4" x14ac:dyDescent="0.25">
      <c r="A22974" s="38"/>
      <c r="B22974" s="38"/>
      <c r="C22974" s="38"/>
      <c r="D22974" s="38"/>
    </row>
    <row r="22975" spans="1:4" x14ac:dyDescent="0.25">
      <c r="A22975" s="38"/>
      <c r="B22975" s="38"/>
      <c r="C22975" s="38"/>
      <c r="D22975" s="38"/>
    </row>
    <row r="22976" spans="1:4" x14ac:dyDescent="0.25">
      <c r="A22976" s="38"/>
      <c r="B22976" s="38"/>
      <c r="C22976" s="38"/>
      <c r="D22976" s="38"/>
    </row>
    <row r="22977" spans="1:4" x14ac:dyDescent="0.25">
      <c r="A22977" s="38"/>
      <c r="B22977" s="38"/>
      <c r="C22977" s="38"/>
      <c r="D22977" s="38"/>
    </row>
    <row r="22978" spans="1:4" x14ac:dyDescent="0.25">
      <c r="A22978" s="38"/>
      <c r="B22978" s="38"/>
      <c r="C22978" s="38"/>
      <c r="D22978" s="38"/>
    </row>
    <row r="22979" spans="1:4" x14ac:dyDescent="0.25">
      <c r="A22979" s="38"/>
      <c r="B22979" s="38"/>
      <c r="C22979" s="38"/>
      <c r="D22979" s="38"/>
    </row>
    <row r="22980" spans="1:4" x14ac:dyDescent="0.25">
      <c r="A22980" s="38"/>
      <c r="B22980" s="38"/>
      <c r="C22980" s="38"/>
      <c r="D22980" s="38"/>
    </row>
    <row r="22981" spans="1:4" x14ac:dyDescent="0.25">
      <c r="A22981" s="38"/>
      <c r="B22981" s="38"/>
      <c r="C22981" s="38"/>
      <c r="D22981" s="38"/>
    </row>
    <row r="22982" spans="1:4" x14ac:dyDescent="0.25">
      <c r="A22982" s="38"/>
      <c r="B22982" s="38"/>
      <c r="C22982" s="38"/>
      <c r="D22982" s="38"/>
    </row>
    <row r="22983" spans="1:4" x14ac:dyDescent="0.25">
      <c r="A22983" s="38"/>
      <c r="B22983" s="38"/>
      <c r="C22983" s="38"/>
      <c r="D22983" s="38"/>
    </row>
    <row r="22984" spans="1:4" x14ac:dyDescent="0.25">
      <c r="A22984" s="38"/>
      <c r="B22984" s="38"/>
      <c r="C22984" s="38"/>
      <c r="D22984" s="38"/>
    </row>
    <row r="22985" spans="1:4" x14ac:dyDescent="0.25">
      <c r="A22985" s="38"/>
      <c r="B22985" s="38"/>
      <c r="C22985" s="38"/>
      <c r="D22985" s="38"/>
    </row>
    <row r="22986" spans="1:4" x14ac:dyDescent="0.25">
      <c r="A22986" s="38"/>
      <c r="B22986" s="38"/>
      <c r="C22986" s="38"/>
      <c r="D22986" s="38"/>
    </row>
    <row r="22987" spans="1:4" x14ac:dyDescent="0.25">
      <c r="A22987" s="38"/>
      <c r="B22987" s="38"/>
      <c r="C22987" s="38"/>
      <c r="D22987" s="38"/>
    </row>
    <row r="22988" spans="1:4" x14ac:dyDescent="0.25">
      <c r="A22988" s="38"/>
      <c r="B22988" s="38"/>
      <c r="C22988" s="38"/>
      <c r="D22988" s="38"/>
    </row>
    <row r="22989" spans="1:4" x14ac:dyDescent="0.25">
      <c r="A22989" s="38"/>
      <c r="B22989" s="38"/>
      <c r="C22989" s="38"/>
      <c r="D22989" s="38"/>
    </row>
    <row r="22990" spans="1:4" x14ac:dyDescent="0.25">
      <c r="A22990" s="38"/>
      <c r="B22990" s="38"/>
      <c r="C22990" s="38"/>
      <c r="D22990" s="38"/>
    </row>
    <row r="22991" spans="1:4" x14ac:dyDescent="0.25">
      <c r="A22991" s="38"/>
      <c r="B22991" s="38"/>
      <c r="C22991" s="38"/>
      <c r="D22991" s="38"/>
    </row>
    <row r="22992" spans="1:4" x14ac:dyDescent="0.25">
      <c r="A22992" s="38"/>
      <c r="B22992" s="38"/>
      <c r="C22992" s="38"/>
      <c r="D22992" s="38"/>
    </row>
    <row r="22993" spans="1:4" x14ac:dyDescent="0.25">
      <c r="A22993" s="38"/>
      <c r="B22993" s="38"/>
      <c r="C22993" s="38"/>
      <c r="D22993" s="38"/>
    </row>
    <row r="22994" spans="1:4" x14ac:dyDescent="0.25">
      <c r="A22994" s="38"/>
      <c r="B22994" s="38"/>
      <c r="C22994" s="38"/>
      <c r="D22994" s="38"/>
    </row>
    <row r="22995" spans="1:4" x14ac:dyDescent="0.25">
      <c r="A22995" s="38"/>
      <c r="B22995" s="38"/>
      <c r="C22995" s="38"/>
      <c r="D22995" s="38"/>
    </row>
    <row r="22996" spans="1:4" x14ac:dyDescent="0.25">
      <c r="A22996" s="38"/>
      <c r="B22996" s="38"/>
      <c r="C22996" s="38"/>
      <c r="D22996" s="38"/>
    </row>
    <row r="22997" spans="1:4" x14ac:dyDescent="0.25">
      <c r="A22997" s="38"/>
      <c r="B22997" s="38"/>
      <c r="C22997" s="38"/>
      <c r="D22997" s="38"/>
    </row>
    <row r="22998" spans="1:4" x14ac:dyDescent="0.25">
      <c r="A22998" s="38"/>
      <c r="B22998" s="38"/>
      <c r="C22998" s="38"/>
      <c r="D22998" s="38"/>
    </row>
    <row r="22999" spans="1:4" x14ac:dyDescent="0.25">
      <c r="A22999" s="38"/>
      <c r="B22999" s="38"/>
      <c r="C22999" s="38"/>
      <c r="D22999" s="38"/>
    </row>
    <row r="23000" spans="1:4" x14ac:dyDescent="0.25">
      <c r="A23000" s="38"/>
      <c r="B23000" s="38"/>
      <c r="C23000" s="38"/>
      <c r="D23000" s="38"/>
    </row>
    <row r="23001" spans="1:4" x14ac:dyDescent="0.25">
      <c r="A23001" s="38"/>
      <c r="B23001" s="38"/>
      <c r="C23001" s="38"/>
      <c r="D23001" s="38"/>
    </row>
    <row r="23002" spans="1:4" x14ac:dyDescent="0.25">
      <c r="A23002" s="38"/>
      <c r="B23002" s="38"/>
      <c r="C23002" s="38"/>
      <c r="D23002" s="38"/>
    </row>
    <row r="23003" spans="1:4" x14ac:dyDescent="0.25">
      <c r="A23003" s="38"/>
      <c r="B23003" s="38"/>
      <c r="C23003" s="38"/>
      <c r="D23003" s="38"/>
    </row>
    <row r="23004" spans="1:4" x14ac:dyDescent="0.25">
      <c r="A23004" s="38"/>
      <c r="B23004" s="38"/>
      <c r="C23004" s="38"/>
      <c r="D23004" s="38"/>
    </row>
    <row r="23005" spans="1:4" x14ac:dyDescent="0.25">
      <c r="A23005" s="38"/>
      <c r="B23005" s="38"/>
      <c r="C23005" s="38"/>
      <c r="D23005" s="38"/>
    </row>
    <row r="23006" spans="1:4" x14ac:dyDescent="0.25">
      <c r="A23006" s="38"/>
      <c r="B23006" s="38"/>
      <c r="C23006" s="38"/>
      <c r="D23006" s="38"/>
    </row>
    <row r="23007" spans="1:4" x14ac:dyDescent="0.25">
      <c r="A23007" s="38"/>
      <c r="B23007" s="38"/>
      <c r="C23007" s="38"/>
      <c r="D23007" s="38"/>
    </row>
    <row r="23008" spans="1:4" x14ac:dyDescent="0.25">
      <c r="A23008" s="38"/>
      <c r="B23008" s="38"/>
      <c r="C23008" s="38"/>
      <c r="D23008" s="38"/>
    </row>
    <row r="23009" spans="1:4" x14ac:dyDescent="0.25">
      <c r="A23009" s="38"/>
      <c r="B23009" s="38"/>
      <c r="C23009" s="38"/>
      <c r="D23009" s="38"/>
    </row>
    <row r="23010" spans="1:4" x14ac:dyDescent="0.25">
      <c r="A23010" s="38"/>
      <c r="B23010" s="38"/>
      <c r="C23010" s="38"/>
      <c r="D23010" s="38"/>
    </row>
    <row r="23011" spans="1:4" x14ac:dyDescent="0.25">
      <c r="A23011" s="38"/>
      <c r="B23011" s="38"/>
      <c r="C23011" s="38"/>
      <c r="D23011" s="38"/>
    </row>
    <row r="23012" spans="1:4" x14ac:dyDescent="0.25">
      <c r="A23012" s="38"/>
      <c r="B23012" s="38"/>
      <c r="C23012" s="38"/>
      <c r="D23012" s="38"/>
    </row>
    <row r="23013" spans="1:4" x14ac:dyDescent="0.25">
      <c r="A23013" s="38"/>
      <c r="B23013" s="38"/>
      <c r="C23013" s="38"/>
      <c r="D23013" s="38"/>
    </row>
    <row r="23014" spans="1:4" x14ac:dyDescent="0.25">
      <c r="A23014" s="38"/>
      <c r="B23014" s="38"/>
      <c r="C23014" s="38"/>
      <c r="D23014" s="38"/>
    </row>
    <row r="23015" spans="1:4" x14ac:dyDescent="0.25">
      <c r="A23015" s="38"/>
      <c r="B23015" s="38"/>
      <c r="C23015" s="38"/>
      <c r="D23015" s="38"/>
    </row>
    <row r="23016" spans="1:4" x14ac:dyDescent="0.25">
      <c r="A23016" s="38"/>
      <c r="B23016" s="38"/>
      <c r="C23016" s="38"/>
      <c r="D23016" s="38"/>
    </row>
    <row r="23017" spans="1:4" x14ac:dyDescent="0.25">
      <c r="A23017" s="38"/>
      <c r="B23017" s="38"/>
      <c r="C23017" s="38"/>
      <c r="D23017" s="38"/>
    </row>
    <row r="23018" spans="1:4" x14ac:dyDescent="0.25">
      <c r="A23018" s="38"/>
      <c r="B23018" s="38"/>
      <c r="C23018" s="38"/>
      <c r="D23018" s="38"/>
    </row>
    <row r="23019" spans="1:4" x14ac:dyDescent="0.25">
      <c r="A23019" s="38"/>
      <c r="B23019" s="38"/>
      <c r="C23019" s="38"/>
      <c r="D23019" s="38"/>
    </row>
    <row r="23020" spans="1:4" x14ac:dyDescent="0.25">
      <c r="A23020" s="38"/>
      <c r="B23020" s="38"/>
      <c r="C23020" s="38"/>
      <c r="D23020" s="38"/>
    </row>
    <row r="23021" spans="1:4" x14ac:dyDescent="0.25">
      <c r="A23021" s="38"/>
      <c r="B23021" s="38"/>
      <c r="C23021" s="38"/>
      <c r="D23021" s="38"/>
    </row>
    <row r="23022" spans="1:4" x14ac:dyDescent="0.25">
      <c r="A23022" s="38"/>
      <c r="B23022" s="38"/>
      <c r="C23022" s="38"/>
      <c r="D23022" s="38"/>
    </row>
    <row r="23023" spans="1:4" x14ac:dyDescent="0.25">
      <c r="A23023" s="38"/>
      <c r="B23023" s="38"/>
      <c r="C23023" s="38"/>
      <c r="D23023" s="38"/>
    </row>
    <row r="23024" spans="1:4" x14ac:dyDescent="0.25">
      <c r="A23024" s="38"/>
      <c r="B23024" s="38"/>
      <c r="C23024" s="38"/>
      <c r="D23024" s="38"/>
    </row>
    <row r="23025" spans="1:4" x14ac:dyDescent="0.25">
      <c r="A23025" s="38"/>
      <c r="B23025" s="38"/>
      <c r="C23025" s="38"/>
      <c r="D23025" s="38"/>
    </row>
    <row r="23026" spans="1:4" x14ac:dyDescent="0.25">
      <c r="A23026" s="38"/>
      <c r="B23026" s="38"/>
      <c r="C23026" s="38"/>
      <c r="D23026" s="38"/>
    </row>
    <row r="23027" spans="1:4" x14ac:dyDescent="0.25">
      <c r="A23027" s="38"/>
      <c r="B23027" s="38"/>
      <c r="C23027" s="38"/>
      <c r="D23027" s="38"/>
    </row>
    <row r="23028" spans="1:4" x14ac:dyDescent="0.25">
      <c r="A23028" s="38"/>
      <c r="B23028" s="38"/>
      <c r="C23028" s="38"/>
      <c r="D23028" s="38"/>
    </row>
    <row r="23029" spans="1:4" x14ac:dyDescent="0.25">
      <c r="A23029" s="38"/>
      <c r="B23029" s="38"/>
      <c r="C23029" s="38"/>
      <c r="D23029" s="38"/>
    </row>
    <row r="23030" spans="1:4" x14ac:dyDescent="0.25">
      <c r="A23030" s="38"/>
      <c r="B23030" s="38"/>
      <c r="C23030" s="38"/>
      <c r="D23030" s="38"/>
    </row>
    <row r="23031" spans="1:4" x14ac:dyDescent="0.25">
      <c r="A23031" s="38"/>
      <c r="B23031" s="38"/>
      <c r="C23031" s="38"/>
      <c r="D23031" s="38"/>
    </row>
    <row r="23032" spans="1:4" x14ac:dyDescent="0.25">
      <c r="A23032" s="38"/>
      <c r="B23032" s="38"/>
      <c r="C23032" s="38"/>
      <c r="D23032" s="38"/>
    </row>
    <row r="23033" spans="1:4" x14ac:dyDescent="0.25">
      <c r="A23033" s="38"/>
      <c r="B23033" s="38"/>
      <c r="C23033" s="38"/>
      <c r="D23033" s="38"/>
    </row>
    <row r="23034" spans="1:4" x14ac:dyDescent="0.25">
      <c r="A23034" s="38"/>
      <c r="B23034" s="38"/>
      <c r="C23034" s="38"/>
      <c r="D23034" s="38"/>
    </row>
    <row r="23035" spans="1:4" x14ac:dyDescent="0.25">
      <c r="A23035" s="38"/>
      <c r="B23035" s="38"/>
      <c r="C23035" s="38"/>
      <c r="D23035" s="38"/>
    </row>
    <row r="23036" spans="1:4" x14ac:dyDescent="0.25">
      <c r="A23036" s="38"/>
      <c r="B23036" s="38"/>
      <c r="C23036" s="38"/>
      <c r="D23036" s="38"/>
    </row>
    <row r="23037" spans="1:4" x14ac:dyDescent="0.25">
      <c r="A23037" s="38"/>
      <c r="B23037" s="38"/>
      <c r="C23037" s="38"/>
      <c r="D23037" s="38"/>
    </row>
    <row r="23038" spans="1:4" x14ac:dyDescent="0.25">
      <c r="A23038" s="38"/>
      <c r="B23038" s="38"/>
      <c r="C23038" s="38"/>
      <c r="D23038" s="38"/>
    </row>
    <row r="23039" spans="1:4" x14ac:dyDescent="0.25">
      <c r="A23039" s="38"/>
      <c r="B23039" s="38"/>
      <c r="C23039" s="38"/>
      <c r="D23039" s="38"/>
    </row>
    <row r="23040" spans="1:4" x14ac:dyDescent="0.25">
      <c r="A23040" s="38"/>
      <c r="B23040" s="38"/>
      <c r="C23040" s="38"/>
      <c r="D23040" s="38"/>
    </row>
    <row r="23041" spans="1:4" x14ac:dyDescent="0.25">
      <c r="A23041" s="38"/>
      <c r="B23041" s="38"/>
      <c r="C23041" s="38"/>
      <c r="D23041" s="38"/>
    </row>
    <row r="23042" spans="1:4" x14ac:dyDescent="0.25">
      <c r="A23042" s="38"/>
      <c r="B23042" s="38"/>
      <c r="C23042" s="38"/>
      <c r="D23042" s="38"/>
    </row>
    <row r="23043" spans="1:4" x14ac:dyDescent="0.25">
      <c r="A23043" s="38"/>
      <c r="B23043" s="38"/>
      <c r="C23043" s="38"/>
      <c r="D23043" s="38"/>
    </row>
    <row r="23044" spans="1:4" x14ac:dyDescent="0.25">
      <c r="A23044" s="38"/>
      <c r="B23044" s="38"/>
      <c r="C23044" s="38"/>
      <c r="D23044" s="38"/>
    </row>
    <row r="23045" spans="1:4" x14ac:dyDescent="0.25">
      <c r="A23045" s="38"/>
      <c r="B23045" s="38"/>
      <c r="C23045" s="38"/>
      <c r="D23045" s="38"/>
    </row>
    <row r="23046" spans="1:4" x14ac:dyDescent="0.25">
      <c r="A23046" s="38"/>
      <c r="B23046" s="38"/>
      <c r="C23046" s="38"/>
      <c r="D23046" s="38"/>
    </row>
    <row r="23047" spans="1:4" x14ac:dyDescent="0.25">
      <c r="A23047" s="38"/>
      <c r="B23047" s="38"/>
      <c r="C23047" s="38"/>
      <c r="D23047" s="38"/>
    </row>
    <row r="23048" spans="1:4" x14ac:dyDescent="0.25">
      <c r="A23048" s="38"/>
      <c r="B23048" s="38"/>
      <c r="C23048" s="38"/>
      <c r="D23048" s="38"/>
    </row>
    <row r="23049" spans="1:4" x14ac:dyDescent="0.25">
      <c r="A23049" s="38"/>
      <c r="B23049" s="38"/>
      <c r="C23049" s="38"/>
      <c r="D23049" s="38"/>
    </row>
    <row r="23050" spans="1:4" x14ac:dyDescent="0.25">
      <c r="A23050" s="38"/>
      <c r="B23050" s="38"/>
      <c r="C23050" s="38"/>
      <c r="D23050" s="38"/>
    </row>
    <row r="23051" spans="1:4" x14ac:dyDescent="0.25">
      <c r="A23051" s="38"/>
      <c r="B23051" s="38"/>
      <c r="C23051" s="38"/>
      <c r="D23051" s="38"/>
    </row>
    <row r="23052" spans="1:4" x14ac:dyDescent="0.25">
      <c r="A23052" s="38"/>
      <c r="B23052" s="38"/>
      <c r="C23052" s="38"/>
      <c r="D23052" s="38"/>
    </row>
    <row r="23053" spans="1:4" x14ac:dyDescent="0.25">
      <c r="A23053" s="38"/>
      <c r="B23053" s="38"/>
      <c r="C23053" s="38"/>
      <c r="D23053" s="38"/>
    </row>
    <row r="23054" spans="1:4" x14ac:dyDescent="0.25">
      <c r="A23054" s="38"/>
      <c r="B23054" s="38"/>
      <c r="C23054" s="38"/>
      <c r="D23054" s="38"/>
    </row>
    <row r="23055" spans="1:4" x14ac:dyDescent="0.25">
      <c r="A23055" s="38"/>
      <c r="B23055" s="38"/>
      <c r="C23055" s="38"/>
      <c r="D23055" s="38"/>
    </row>
    <row r="23056" spans="1:4" x14ac:dyDescent="0.25">
      <c r="A23056" s="38"/>
      <c r="B23056" s="38"/>
      <c r="C23056" s="38"/>
      <c r="D23056" s="38"/>
    </row>
    <row r="23057" spans="1:4" x14ac:dyDescent="0.25">
      <c r="A23057" s="38"/>
      <c r="B23057" s="38"/>
      <c r="C23057" s="38"/>
      <c r="D23057" s="38"/>
    </row>
    <row r="23058" spans="1:4" x14ac:dyDescent="0.25">
      <c r="A23058" s="38"/>
      <c r="B23058" s="38"/>
      <c r="C23058" s="38"/>
      <c r="D23058" s="38"/>
    </row>
    <row r="23059" spans="1:4" x14ac:dyDescent="0.25">
      <c r="A23059" s="38"/>
      <c r="B23059" s="38"/>
      <c r="C23059" s="38"/>
      <c r="D23059" s="38"/>
    </row>
    <row r="23060" spans="1:4" x14ac:dyDescent="0.25">
      <c r="A23060" s="38"/>
      <c r="B23060" s="38"/>
      <c r="C23060" s="38"/>
      <c r="D23060" s="38"/>
    </row>
    <row r="23061" spans="1:4" x14ac:dyDescent="0.25">
      <c r="A23061" s="38"/>
      <c r="B23061" s="38"/>
      <c r="C23061" s="38"/>
      <c r="D23061" s="38"/>
    </row>
    <row r="23062" spans="1:4" x14ac:dyDescent="0.25">
      <c r="A23062" s="38"/>
      <c r="B23062" s="38"/>
      <c r="C23062" s="38"/>
      <c r="D23062" s="38"/>
    </row>
    <row r="23063" spans="1:4" x14ac:dyDescent="0.25">
      <c r="A23063" s="38"/>
      <c r="B23063" s="38"/>
      <c r="C23063" s="38"/>
      <c r="D23063" s="38"/>
    </row>
    <row r="23064" spans="1:4" x14ac:dyDescent="0.25">
      <c r="A23064" s="38"/>
      <c r="B23064" s="38"/>
      <c r="C23064" s="38"/>
      <c r="D23064" s="38"/>
    </row>
    <row r="23065" spans="1:4" x14ac:dyDescent="0.25">
      <c r="A23065" s="38"/>
      <c r="B23065" s="38"/>
      <c r="C23065" s="38"/>
      <c r="D23065" s="38"/>
    </row>
    <row r="23066" spans="1:4" x14ac:dyDescent="0.25">
      <c r="A23066" s="38"/>
      <c r="B23066" s="38"/>
      <c r="C23066" s="38"/>
      <c r="D23066" s="38"/>
    </row>
    <row r="23067" spans="1:4" x14ac:dyDescent="0.25">
      <c r="A23067" s="38"/>
      <c r="B23067" s="38"/>
      <c r="C23067" s="38"/>
      <c r="D23067" s="38"/>
    </row>
    <row r="23068" spans="1:4" x14ac:dyDescent="0.25">
      <c r="A23068" s="38"/>
      <c r="B23068" s="38"/>
      <c r="C23068" s="38"/>
      <c r="D23068" s="38"/>
    </row>
    <row r="23069" spans="1:4" x14ac:dyDescent="0.25">
      <c r="A23069" s="38"/>
      <c r="B23069" s="38"/>
      <c r="C23069" s="38"/>
      <c r="D23069" s="38"/>
    </row>
    <row r="23070" spans="1:4" x14ac:dyDescent="0.25">
      <c r="A23070" s="38"/>
      <c r="B23070" s="38"/>
      <c r="C23070" s="38"/>
      <c r="D23070" s="38"/>
    </row>
    <row r="23071" spans="1:4" x14ac:dyDescent="0.25">
      <c r="A23071" s="38"/>
      <c r="B23071" s="38"/>
      <c r="C23071" s="38"/>
      <c r="D23071" s="38"/>
    </row>
    <row r="23072" spans="1:4" x14ac:dyDescent="0.25">
      <c r="A23072" s="38"/>
      <c r="B23072" s="38"/>
      <c r="C23072" s="38"/>
      <c r="D23072" s="38"/>
    </row>
    <row r="23073" spans="1:4" x14ac:dyDescent="0.25">
      <c r="A23073" s="38"/>
      <c r="B23073" s="38"/>
      <c r="C23073" s="38"/>
      <c r="D23073" s="38"/>
    </row>
    <row r="23074" spans="1:4" x14ac:dyDescent="0.25">
      <c r="A23074" s="38"/>
      <c r="B23074" s="38"/>
      <c r="C23074" s="38"/>
      <c r="D23074" s="38"/>
    </row>
    <row r="23075" spans="1:4" x14ac:dyDescent="0.25">
      <c r="A23075" s="38"/>
      <c r="B23075" s="38"/>
      <c r="C23075" s="38"/>
      <c r="D23075" s="38"/>
    </row>
    <row r="23076" spans="1:4" x14ac:dyDescent="0.25">
      <c r="A23076" s="38"/>
      <c r="B23076" s="38"/>
      <c r="C23076" s="38"/>
      <c r="D23076" s="38"/>
    </row>
    <row r="23077" spans="1:4" x14ac:dyDescent="0.25">
      <c r="A23077" s="38"/>
      <c r="B23077" s="38"/>
      <c r="C23077" s="38"/>
      <c r="D23077" s="38"/>
    </row>
    <row r="23078" spans="1:4" x14ac:dyDescent="0.25">
      <c r="A23078" s="38"/>
      <c r="B23078" s="38"/>
      <c r="C23078" s="38"/>
      <c r="D23078" s="38"/>
    </row>
    <row r="23079" spans="1:4" x14ac:dyDescent="0.25">
      <c r="A23079" s="38"/>
      <c r="B23079" s="38"/>
      <c r="C23079" s="38"/>
      <c r="D23079" s="38"/>
    </row>
    <row r="23080" spans="1:4" x14ac:dyDescent="0.25">
      <c r="A23080" s="38"/>
      <c r="B23080" s="38"/>
      <c r="C23080" s="38"/>
      <c r="D23080" s="38"/>
    </row>
    <row r="23081" spans="1:4" x14ac:dyDescent="0.25">
      <c r="A23081" s="38"/>
      <c r="B23081" s="38"/>
      <c r="C23081" s="38"/>
      <c r="D23081" s="38"/>
    </row>
    <row r="23082" spans="1:4" x14ac:dyDescent="0.25">
      <c r="A23082" s="38"/>
      <c r="B23082" s="38"/>
      <c r="C23082" s="38"/>
      <c r="D23082" s="38"/>
    </row>
    <row r="23083" spans="1:4" x14ac:dyDescent="0.25">
      <c r="A23083" s="38"/>
      <c r="B23083" s="38"/>
      <c r="C23083" s="38"/>
      <c r="D23083" s="38"/>
    </row>
    <row r="23084" spans="1:4" x14ac:dyDescent="0.25">
      <c r="A23084" s="38"/>
      <c r="B23084" s="38"/>
      <c r="C23084" s="38"/>
      <c r="D23084" s="38"/>
    </row>
    <row r="23085" spans="1:4" x14ac:dyDescent="0.25">
      <c r="A23085" s="38"/>
      <c r="B23085" s="38"/>
      <c r="C23085" s="38"/>
      <c r="D23085" s="38"/>
    </row>
    <row r="23086" spans="1:4" x14ac:dyDescent="0.25">
      <c r="A23086" s="38"/>
      <c r="B23086" s="38"/>
      <c r="C23086" s="38"/>
      <c r="D23086" s="38"/>
    </row>
    <row r="23087" spans="1:4" x14ac:dyDescent="0.25">
      <c r="A23087" s="38"/>
      <c r="B23087" s="38"/>
      <c r="C23087" s="38"/>
      <c r="D23087" s="38"/>
    </row>
    <row r="23088" spans="1:4" x14ac:dyDescent="0.25">
      <c r="A23088" s="38"/>
      <c r="B23088" s="38"/>
      <c r="C23088" s="38"/>
      <c r="D23088" s="38"/>
    </row>
    <row r="23089" spans="1:4" x14ac:dyDescent="0.25">
      <c r="A23089" s="38"/>
      <c r="B23089" s="38"/>
      <c r="C23089" s="38"/>
      <c r="D23089" s="38"/>
    </row>
    <row r="23090" spans="1:4" x14ac:dyDescent="0.25">
      <c r="A23090" s="38"/>
      <c r="B23090" s="38"/>
      <c r="C23090" s="38"/>
      <c r="D23090" s="38"/>
    </row>
    <row r="23091" spans="1:4" x14ac:dyDescent="0.25">
      <c r="A23091" s="38"/>
      <c r="B23091" s="38"/>
      <c r="C23091" s="38"/>
      <c r="D23091" s="38"/>
    </row>
    <row r="23092" spans="1:4" x14ac:dyDescent="0.25">
      <c r="A23092" s="38"/>
      <c r="B23092" s="38"/>
      <c r="C23092" s="38"/>
      <c r="D23092" s="38"/>
    </row>
    <row r="23093" spans="1:4" x14ac:dyDescent="0.25">
      <c r="A23093" s="38"/>
      <c r="B23093" s="38"/>
      <c r="C23093" s="38"/>
      <c r="D23093" s="38"/>
    </row>
    <row r="23094" spans="1:4" x14ac:dyDescent="0.25">
      <c r="A23094" s="38"/>
      <c r="B23094" s="38"/>
      <c r="C23094" s="38"/>
      <c r="D23094" s="38"/>
    </row>
    <row r="23095" spans="1:4" x14ac:dyDescent="0.25">
      <c r="A23095" s="38"/>
      <c r="B23095" s="38"/>
      <c r="C23095" s="38"/>
      <c r="D23095" s="38"/>
    </row>
    <row r="23096" spans="1:4" x14ac:dyDescent="0.25">
      <c r="A23096" s="38"/>
      <c r="B23096" s="38"/>
      <c r="C23096" s="38"/>
      <c r="D23096" s="38"/>
    </row>
    <row r="23097" spans="1:4" x14ac:dyDescent="0.25">
      <c r="A23097" s="38"/>
      <c r="B23097" s="38"/>
      <c r="C23097" s="38"/>
      <c r="D23097" s="38"/>
    </row>
    <row r="23098" spans="1:4" x14ac:dyDescent="0.25">
      <c r="A23098" s="38"/>
      <c r="B23098" s="38"/>
      <c r="C23098" s="38"/>
      <c r="D23098" s="38"/>
    </row>
    <row r="23099" spans="1:4" x14ac:dyDescent="0.25">
      <c r="A23099" s="38"/>
      <c r="B23099" s="38"/>
      <c r="C23099" s="38"/>
      <c r="D23099" s="38"/>
    </row>
    <row r="23100" spans="1:4" x14ac:dyDescent="0.25">
      <c r="A23100" s="38"/>
      <c r="B23100" s="38"/>
      <c r="C23100" s="38"/>
      <c r="D23100" s="38"/>
    </row>
    <row r="23101" spans="1:4" x14ac:dyDescent="0.25">
      <c r="A23101" s="38"/>
      <c r="B23101" s="38"/>
      <c r="C23101" s="38"/>
      <c r="D23101" s="38"/>
    </row>
    <row r="23102" spans="1:4" x14ac:dyDescent="0.25">
      <c r="A23102" s="38"/>
      <c r="B23102" s="38"/>
      <c r="C23102" s="38"/>
      <c r="D23102" s="38"/>
    </row>
    <row r="23103" spans="1:4" x14ac:dyDescent="0.25">
      <c r="A23103" s="38"/>
      <c r="B23103" s="38"/>
      <c r="C23103" s="38"/>
      <c r="D23103" s="38"/>
    </row>
    <row r="23104" spans="1:4" x14ac:dyDescent="0.25">
      <c r="A23104" s="38"/>
      <c r="B23104" s="38"/>
      <c r="C23104" s="38"/>
      <c r="D23104" s="38"/>
    </row>
    <row r="23105" spans="1:4" x14ac:dyDescent="0.25">
      <c r="A23105" s="38"/>
      <c r="B23105" s="38"/>
      <c r="C23105" s="38"/>
      <c r="D23105" s="38"/>
    </row>
    <row r="23106" spans="1:4" x14ac:dyDescent="0.25">
      <c r="A23106" s="38"/>
      <c r="B23106" s="38"/>
      <c r="C23106" s="38"/>
      <c r="D23106" s="38"/>
    </row>
    <row r="23107" spans="1:4" x14ac:dyDescent="0.25">
      <c r="A23107" s="38"/>
      <c r="B23107" s="38"/>
      <c r="C23107" s="38"/>
      <c r="D23107" s="38"/>
    </row>
    <row r="23108" spans="1:4" x14ac:dyDescent="0.25">
      <c r="A23108" s="38"/>
      <c r="B23108" s="38"/>
      <c r="C23108" s="38"/>
      <c r="D23108" s="38"/>
    </row>
    <row r="23109" spans="1:4" x14ac:dyDescent="0.25">
      <c r="A23109" s="38"/>
      <c r="B23109" s="38"/>
      <c r="C23109" s="38"/>
      <c r="D23109" s="38"/>
    </row>
    <row r="23110" spans="1:4" x14ac:dyDescent="0.25">
      <c r="A23110" s="38"/>
      <c r="B23110" s="38"/>
      <c r="C23110" s="38"/>
      <c r="D23110" s="38"/>
    </row>
    <row r="23111" spans="1:4" x14ac:dyDescent="0.25">
      <c r="A23111" s="38"/>
      <c r="B23111" s="38"/>
      <c r="C23111" s="38"/>
      <c r="D23111" s="38"/>
    </row>
    <row r="23112" spans="1:4" x14ac:dyDescent="0.25">
      <c r="A23112" s="38"/>
      <c r="B23112" s="38"/>
      <c r="C23112" s="38"/>
      <c r="D23112" s="38"/>
    </row>
    <row r="23113" spans="1:4" x14ac:dyDescent="0.25">
      <c r="A23113" s="38"/>
      <c r="B23113" s="38"/>
      <c r="C23113" s="38"/>
      <c r="D23113" s="38"/>
    </row>
    <row r="23114" spans="1:4" x14ac:dyDescent="0.25">
      <c r="A23114" s="38"/>
      <c r="B23114" s="38"/>
      <c r="C23114" s="38"/>
      <c r="D23114" s="38"/>
    </row>
  </sheetData>
  <autoFilter ref="A4:F672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2026-07-23T07:52:13Z</cp:lastPrinted>
  <dcterms:created xsi:type="dcterms:W3CDTF">2024-02-22T20:30:43Z</dcterms:created>
  <dcterms:modified xsi:type="dcterms:W3CDTF">2026-07-23T09:15:44Z</dcterms:modified>
</cp:coreProperties>
</file>