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Korisnik\Desktop\web\Rebalans financijskog plana za 2023. godinu\"/>
    </mc:Choice>
  </mc:AlternateContent>
  <xr:revisionPtr revIDLastSave="0" documentId="13_ncr:1_{5AD9FF9B-7448-4170-A4DC-3F4864120276}" xr6:coauthVersionLast="36" xr6:coauthVersionMax="36" xr10:uidLastSave="{00000000-0000-0000-0000-000000000000}"/>
  <bookViews>
    <workbookView xWindow="0" yWindow="0" windowWidth="30720" windowHeight="13185" activeTab="1" xr2:uid="{00000000-000D-0000-FFFF-FFFF00000000}"/>
  </bookViews>
  <sheets>
    <sheet name="Rebalans financijskog plana" sheetId="1" r:id="rId1"/>
    <sheet name="Posebni dio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C34" i="5"/>
  <c r="D17" i="5" l="1"/>
  <c r="C17" i="5"/>
  <c r="C2" i="5" s="1"/>
  <c r="D13" i="5"/>
  <c r="C13" i="5"/>
  <c r="D28" i="5"/>
  <c r="C28" i="5"/>
  <c r="C23" i="5"/>
  <c r="D23" i="5"/>
  <c r="C6" i="5"/>
  <c r="C3" i="5"/>
  <c r="F34" i="1"/>
  <c r="G93" i="1"/>
  <c r="F93" i="1"/>
  <c r="F58" i="1"/>
  <c r="G34" i="1"/>
  <c r="F12" i="1"/>
  <c r="E105" i="1"/>
  <c r="E108" i="1"/>
  <c r="E72" i="1"/>
  <c r="E60" i="1"/>
  <c r="E9" i="1"/>
  <c r="C41" i="1"/>
  <c r="C13" i="1"/>
  <c r="C12" i="1"/>
  <c r="C11" i="1"/>
  <c r="C9" i="1"/>
  <c r="C118" i="1"/>
  <c r="C57" i="1"/>
  <c r="C59" i="1"/>
  <c r="C60" i="1"/>
  <c r="C65" i="1"/>
  <c r="C72" i="1"/>
  <c r="C82" i="1"/>
  <c r="E41" i="1"/>
  <c r="E51" i="1" s="1"/>
  <c r="G41" i="1" l="1"/>
  <c r="E8" i="1"/>
  <c r="F8" i="1" s="1"/>
  <c r="F41" i="1"/>
  <c r="C8" i="1"/>
  <c r="C10" i="1" s="1"/>
  <c r="C14" i="1" s="1"/>
  <c r="C51" i="1"/>
  <c r="E10" i="1" l="1"/>
  <c r="F10" i="1" s="1"/>
  <c r="E93" i="1"/>
  <c r="E96" i="1"/>
  <c r="D13" i="1"/>
  <c r="D10" i="1"/>
  <c r="D14" i="1" s="1"/>
  <c r="D44" i="1"/>
  <c r="D41" i="1"/>
  <c r="D51" i="1" s="1"/>
  <c r="E90" i="1" l="1"/>
  <c r="E89" i="1" s="1"/>
  <c r="D59" i="1"/>
  <c r="C93" i="1"/>
  <c r="C108" i="1"/>
  <c r="C105" i="1" s="1"/>
  <c r="C89" i="1"/>
  <c r="C90" i="1"/>
  <c r="E12" i="1" l="1"/>
  <c r="E82" i="1"/>
  <c r="E59" i="1" s="1"/>
  <c r="E57" i="1" s="1"/>
  <c r="E65" i="1"/>
  <c r="F57" i="1" l="1"/>
  <c r="E118" i="1"/>
  <c r="E11" i="1"/>
  <c r="E13" i="1"/>
  <c r="F11" i="1"/>
  <c r="D116" i="1"/>
  <c r="D108" i="1"/>
  <c r="D105" i="1"/>
  <c r="D96" i="1"/>
  <c r="D93" i="1"/>
  <c r="D90" i="1"/>
  <c r="D89" i="1"/>
  <c r="D82" i="1"/>
  <c r="D72" i="1"/>
  <c r="D65" i="1"/>
  <c r="D60" i="1"/>
  <c r="D57" i="1"/>
  <c r="D118" i="1" s="1"/>
  <c r="E14" i="1" l="1"/>
  <c r="E35" i="1" s="1"/>
  <c r="F13" i="1"/>
  <c r="F82" i="1"/>
  <c r="F61" i="1"/>
  <c r="F62" i="1"/>
  <c r="F63" i="1"/>
  <c r="F64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91" i="1"/>
  <c r="F92" i="1"/>
  <c r="F109" i="1"/>
  <c r="F112" i="1"/>
  <c r="F113" i="1"/>
  <c r="F117" i="1"/>
  <c r="G58" i="1"/>
  <c r="G61" i="1"/>
  <c r="G62" i="1"/>
  <c r="G63" i="1"/>
  <c r="G64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8" i="1"/>
  <c r="G91" i="1"/>
  <c r="G109" i="1"/>
  <c r="G111" i="1"/>
  <c r="G112" i="1"/>
  <c r="G113" i="1"/>
  <c r="G114" i="1"/>
  <c r="G117" i="1"/>
  <c r="F60" i="1"/>
  <c r="G116" i="1"/>
  <c r="F35" i="1" l="1"/>
  <c r="G35" i="1"/>
  <c r="F108" i="1"/>
  <c r="F116" i="1"/>
  <c r="F65" i="1"/>
  <c r="F89" i="1"/>
  <c r="F90" i="1"/>
  <c r="G89" i="1"/>
  <c r="F72" i="1"/>
  <c r="F59" i="1" l="1"/>
  <c r="G59" i="1"/>
  <c r="F105" i="1"/>
  <c r="G57" i="1" l="1"/>
  <c r="G108" i="1" l="1"/>
  <c r="G118" i="1" l="1"/>
  <c r="G105" i="1"/>
  <c r="F118" i="1"/>
  <c r="G82" i="1"/>
  <c r="G72" i="1"/>
  <c r="G65" i="1"/>
  <c r="G60" i="1"/>
  <c r="G90" i="1" l="1"/>
  <c r="F50" i="1" l="1"/>
  <c r="G44" i="1"/>
  <c r="G46" i="1"/>
  <c r="G49" i="1"/>
  <c r="F44" i="1"/>
  <c r="F45" i="1"/>
  <c r="F46" i="1"/>
  <c r="F49" i="1"/>
  <c r="E21" i="1" l="1"/>
  <c r="D21" i="1"/>
  <c r="C21" i="1"/>
  <c r="G51" i="1" l="1"/>
  <c r="F51" i="1"/>
</calcChain>
</file>

<file path=xl/sharedStrings.xml><?xml version="1.0" encoding="utf-8"?>
<sst xmlns="http://schemas.openxmlformats.org/spreadsheetml/2006/main" count="188" uniqueCount="135">
  <si>
    <t xml:space="preserve">6 Prihodi poslovanja </t>
  </si>
  <si>
    <t>UKUPNI PRIHODI</t>
  </si>
  <si>
    <t xml:space="preserve">3 Rashodi poslovanja </t>
  </si>
  <si>
    <t>631, 632</t>
  </si>
  <si>
    <t>Pomoći od ino. vlada-organizacija</t>
  </si>
  <si>
    <t>633, 634</t>
  </si>
  <si>
    <t>Pomoći iz proračuna</t>
  </si>
  <si>
    <t>Prijenosi između pror. korisnika</t>
  </si>
  <si>
    <t>Prihodi od imovine</t>
  </si>
  <si>
    <t>Vlastiti prihodi</t>
  </si>
  <si>
    <t>Prihodi iz proračuna</t>
  </si>
  <si>
    <t>Prihodi od prodaje imovine</t>
  </si>
  <si>
    <t>Prihodi poslovanja</t>
  </si>
  <si>
    <t>Rashodi za zaposlene</t>
  </si>
  <si>
    <t>Naknade troškova zaposlenima</t>
  </si>
  <si>
    <t>Rashodi za materijal i energiju</t>
  </si>
  <si>
    <t>Energija</t>
  </si>
  <si>
    <t>Materijal i dijelovi za održavanje</t>
  </si>
  <si>
    <t>Sitni inventar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</si>
  <si>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</si>
  <si>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</si>
  <si>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</si>
  <si>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</si>
  <si>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</si>
  <si>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Intelektualne i osobne usluge</t>
  </si>
  <si>
    <t>Računalne usluge</t>
  </si>
  <si>
    <t xml:space="preserve">Ostali nespomenuti rashodi </t>
  </si>
  <si>
    <t>Premije osiguranja</t>
  </si>
  <si>
    <t>Reprezentacija</t>
  </si>
  <si>
    <t>Članarine</t>
  </si>
  <si>
    <t>Financijski rashodi</t>
  </si>
  <si>
    <t>Ostali financijski rashodi</t>
  </si>
  <si>
    <t xml:space="preserve">Izdaci za nabavu imovine </t>
  </si>
  <si>
    <t>UKUPNI RASHODI</t>
  </si>
  <si>
    <t>Rashodi poslovanja</t>
  </si>
  <si>
    <t>Prihodi i rashodi prema ekonomskoj klasifikaciji - rashodi</t>
  </si>
  <si>
    <t xml:space="preserve">7 Prihodi od prodaje nefinancijske imovine </t>
  </si>
  <si>
    <t xml:space="preserve">4 Rashodi za nabavu nefinancijske imovine </t>
  </si>
  <si>
    <t xml:space="preserve">Prihodi i rashodi prema ekonomskoj klasifikaciji - prihodi </t>
  </si>
  <si>
    <t xml:space="preserve">Službena putovanja </t>
  </si>
  <si>
    <t xml:space="preserve">Naknade za prijevoz, rad na terenu i odvojeni život </t>
  </si>
  <si>
    <t xml:space="preserve">Stručno usavršavanje </t>
  </si>
  <si>
    <t xml:space="preserve">Ostale naknade </t>
  </si>
  <si>
    <t xml:space="preserve">Materijal i sirovine </t>
  </si>
  <si>
    <t>Zdravstvene i veterin. usluge</t>
  </si>
  <si>
    <t>Naknade za rad predst. tijela</t>
  </si>
  <si>
    <t>Bankarske i usluge pl.prometa</t>
  </si>
  <si>
    <t>Uredska oprema i namještaj</t>
  </si>
  <si>
    <t>Komunikacijska oprema</t>
  </si>
  <si>
    <t>Oprema za održavanje i zaštitu</t>
  </si>
  <si>
    <t>Medicinska u laboratorijska opr.</t>
  </si>
  <si>
    <t>Instrumenti uređaji i strojevi</t>
  </si>
  <si>
    <t>Uređaji i oprema za ostale namj.</t>
  </si>
  <si>
    <t>Prijevozna sredstva</t>
  </si>
  <si>
    <t>Knjige</t>
  </si>
  <si>
    <t xml:space="preserve">Uredski materijal </t>
  </si>
  <si>
    <t>Indeks 4/2*100</t>
  </si>
  <si>
    <t>RAZLIKA VIŠAK/MANJAK</t>
  </si>
  <si>
    <t xml:space="preserve">8 Primici od financijske imovine i zaduživanja </t>
  </si>
  <si>
    <t xml:space="preserve">5 Izdaci za financijsku imovinu i otplatu zajmova </t>
  </si>
  <si>
    <t xml:space="preserve">Neto financiranje (primici -izdaci) </t>
  </si>
  <si>
    <t>Višak/manjak + neto financiranje</t>
  </si>
  <si>
    <t>Višak prihoda i primitkaka - preneseni</t>
  </si>
  <si>
    <t>Indeks 4/3*100</t>
  </si>
  <si>
    <t>sažetak A. RAČUN PRIHODA I RASHODA</t>
  </si>
  <si>
    <t>sažetak B. RAČUN FINANCIRANJA</t>
  </si>
  <si>
    <t xml:space="preserve">C. RASPOLOŽIVA SREDSTVA IZ PTRETHODNIH GODINA </t>
  </si>
  <si>
    <t>A. RAČUN PRIHODA I RASHODA</t>
  </si>
  <si>
    <t xml:space="preserve">Višak prihoda i primitka raspoloživ u slijedećem razdoblju </t>
  </si>
  <si>
    <t xml:space="preserve">    Brojčana oznaka i naziv računa</t>
  </si>
  <si>
    <t>Brojčana oznaka i naziv računa</t>
  </si>
  <si>
    <t>RASHODI UKUPNO</t>
  </si>
  <si>
    <t>Plan 2023.</t>
  </si>
  <si>
    <t xml:space="preserve">Pristojbe i naknade </t>
  </si>
  <si>
    <t xml:space="preserve">Ostali nespomenuti rashodi poslovanja </t>
  </si>
  <si>
    <t xml:space="preserve">Pomoći dane u inozemstvo i unutar općeg proračuna </t>
  </si>
  <si>
    <t xml:space="preserve">Tekući prijenosi između proračunskih korisnika istog proračuna </t>
  </si>
  <si>
    <t xml:space="preserve">Naknade građanima i kućanstvima u novcu </t>
  </si>
  <si>
    <t xml:space="preserve">Ostale naknade građanima i kućanstvima u novcu </t>
  </si>
  <si>
    <t xml:space="preserve">Postrojenja i oprema </t>
  </si>
  <si>
    <t xml:space="preserve">Materijalni rashodi </t>
  </si>
  <si>
    <t xml:space="preserve">Prijenos između proračunskih korisnika istog proračuna </t>
  </si>
  <si>
    <t xml:space="preserve">Knjige, umjetnička djela i ostale izložbene vrijednosti </t>
  </si>
  <si>
    <t>Službena, radna i zaštitna odjeća</t>
  </si>
  <si>
    <t>Ostale usluge</t>
  </si>
  <si>
    <t xml:space="preserve">Naknade građanima i kućanstvima na temelju osiguranja i druge naknade </t>
  </si>
  <si>
    <t>Rebalans 2023</t>
  </si>
  <si>
    <t xml:space="preserve">Rebalans 2023 </t>
  </si>
  <si>
    <t xml:space="preserve">INSTITUT ZA OCEANOGRAFIJU I RIBARSTVO </t>
  </si>
  <si>
    <t>TEKUĆI PLAN
2023.</t>
  </si>
  <si>
    <t>REBALANS ZA  
ZA 2023.</t>
  </si>
  <si>
    <t>Opći prihodi i primici</t>
  </si>
  <si>
    <t>Ostali prihodi za posebne namjene</t>
  </si>
  <si>
    <t>Pomoći EU</t>
  </si>
  <si>
    <t>Ostale pomoći</t>
  </si>
  <si>
    <t>Donacije</t>
  </si>
  <si>
    <t>Mehanizam za oporavak i otpornost</t>
  </si>
  <si>
    <t>Fond solidarnosti Europske unije – potres</t>
  </si>
  <si>
    <t>Europski fond za regionalni razvoj (ERDF)</t>
  </si>
  <si>
    <t xml:space="preserve">ULAGANJE U ZNANSTVENO ISTRAŽIVAČKU DJELATNOST </t>
  </si>
  <si>
    <t>A622000</t>
  </si>
  <si>
    <t xml:space="preserve">REDOVNA DJELATNOST JAVNIH INSTITUTA </t>
  </si>
  <si>
    <t>11</t>
  </si>
  <si>
    <t>31</t>
  </si>
  <si>
    <t>32</t>
  </si>
  <si>
    <t>Materijalni rashodi</t>
  </si>
  <si>
    <t>A622137</t>
  </si>
  <si>
    <t xml:space="preserve">PROGRAMSKO FINANCIRANJE JAVNIH ZNANSTVENIH INSTITUTA </t>
  </si>
  <si>
    <t>34</t>
  </si>
  <si>
    <t>42</t>
  </si>
  <si>
    <t>Rashodi za nabavu proizvedene dugotrajne imovine</t>
  </si>
  <si>
    <t>45</t>
  </si>
  <si>
    <t>Rashodi za dodatna ulaganja na nefinancijskoj imovini</t>
  </si>
  <si>
    <t>A622132</t>
  </si>
  <si>
    <t>Pomoći dane u inozemstvo i unutar općeg proračuna</t>
  </si>
  <si>
    <t xml:space="preserve">Naknade građanima i kućanstvima na temelju isiguranja </t>
  </si>
  <si>
    <t xml:space="preserve">REBALANS FINANCIJSKOG PLANA ZA 2023. GODINU </t>
  </si>
  <si>
    <t xml:space="preserve">Ostali nespomenuti financijski rashodi </t>
  </si>
  <si>
    <t>Usluge tekućeg i investicijskog održavanja</t>
  </si>
  <si>
    <t>Donacije i ostali rashodi</t>
  </si>
  <si>
    <t>3811-2</t>
  </si>
  <si>
    <t>Tekuće donacije - domaće</t>
  </si>
  <si>
    <t>Tekuće donacije iz EU sredstava</t>
  </si>
  <si>
    <t xml:space="preserve">Licence </t>
  </si>
  <si>
    <t xml:space="preserve">Nematerijalna imovina </t>
  </si>
  <si>
    <t xml:space="preserve">Tekući prijenosi između proračunskih korisnika istog proračuna temeljem prijenosa EU sredstva </t>
  </si>
  <si>
    <t xml:space="preserve">Pomoći temeljem prijenosa EU sredstava </t>
  </si>
  <si>
    <t>Tekuće pomoći temeljem prijenosa EU sredstava</t>
  </si>
  <si>
    <t>Izvršenje 31.12.2022.</t>
  </si>
  <si>
    <t xml:space="preserve">Ostali prihodi </t>
  </si>
  <si>
    <t>Izvršenje 2022.</t>
  </si>
  <si>
    <t xml:space="preserve">Donacije od pravnih i fizičkih osoba </t>
  </si>
  <si>
    <t>Plan 2023</t>
  </si>
  <si>
    <t>Rebalans financijskog plana 2023.</t>
  </si>
  <si>
    <t xml:space="preserve">Donacije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</si>
</sst>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n"/>
    <numFmt numFmtId="165" formatCode="#,##0.00_ ;\-#,##0.00\ "/>
    <numFmt numFmtId="166" formatCode="#,##0_ ;\-#,##0\ "/>
  </numFmts>
  <fonts count="3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MS Sans Serif"/>
      <charset val="238"/>
    </font>
    <font>
      <sz val="10"/>
      <color rgb="FF000000"/>
      <name val="Open Sans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0" fontId="2" fillId="0" borderId="0"/>
    <xf numFmtId="0" fontId="3" fillId="0" borderId="0"/>
    <xf numFmtId="0" fontId="4" fillId="0" borderId="0"/>
    <xf numFmtId="0" fontId="5" fillId="7" borderId="6" applyNumberFormat="0" applyProtection="0">
      <alignment horizontal="left" vertical="center" indent="1"/>
    </xf>
    <xf numFmtId="0" fontId="6" fillId="8" borderId="6" applyNumberFormat="0" applyProtection="0">
      <alignment horizontal="left" vertical="center" indent="1"/>
    </xf>
    <xf numFmtId="0" fontId="7" fillId="0" borderId="0"/>
    <xf numFmtId="0" fontId="6" fillId="9" borderId="6" applyNumberFormat="0" applyProtection="0">
      <alignment horizontal="left" vertical="center" wrapText="1" indent="1"/>
    </xf>
    <xf numFmtId="4" fontId="8" fillId="10" borderId="6" applyNumberFormat="0" applyProtection="0">
      <alignment vertical="center"/>
    </xf>
    <xf numFmtId="0" fontId="6" fillId="11" borderId="6" applyNumberFormat="0" applyProtection="0">
      <alignment horizontal="left" vertical="center" wrapText="1" indent="1"/>
    </xf>
    <xf numFmtId="0" fontId="6" fillId="8" borderId="6" applyNumberFormat="0" applyProtection="0">
      <alignment horizontal="left" vertical="center" wrapText="1" indent="1"/>
    </xf>
    <xf numFmtId="4" fontId="8" fillId="12" borderId="6" applyNumberFormat="0" applyProtection="0">
      <alignment horizontal="right" vertical="center"/>
    </xf>
    <xf numFmtId="4" fontId="9" fillId="10" borderId="6" applyNumberFormat="0" applyProtection="0">
      <alignment vertical="center"/>
    </xf>
    <xf numFmtId="4" fontId="8" fillId="10" borderId="6" applyNumberFormat="0" applyProtection="0">
      <alignment horizontal="left" vertical="center" indent="1"/>
    </xf>
    <xf numFmtId="4" fontId="8" fillId="10" borderId="6" applyNumberFormat="0" applyProtection="0">
      <alignment horizontal="left" vertical="center" indent="1"/>
    </xf>
    <xf numFmtId="4" fontId="8" fillId="13" borderId="6" applyNumberFormat="0" applyProtection="0">
      <alignment horizontal="right" vertical="center"/>
    </xf>
    <xf numFmtId="4" fontId="8" fillId="14" borderId="6" applyNumberFormat="0" applyProtection="0">
      <alignment horizontal="right" vertical="center"/>
    </xf>
    <xf numFmtId="4" fontId="8" fillId="15" borderId="6" applyNumberFormat="0" applyProtection="0">
      <alignment horizontal="right" vertical="center"/>
    </xf>
    <xf numFmtId="4" fontId="8" fillId="16" borderId="6" applyNumberFormat="0" applyProtection="0">
      <alignment horizontal="right" vertical="center"/>
    </xf>
    <xf numFmtId="4" fontId="8" fillId="17" borderId="6" applyNumberFormat="0" applyProtection="0">
      <alignment horizontal="right" vertical="center"/>
    </xf>
    <xf numFmtId="4" fontId="8" fillId="18" borderId="6" applyNumberFormat="0" applyProtection="0">
      <alignment horizontal="right" vertical="center"/>
    </xf>
    <xf numFmtId="4" fontId="8" fillId="19" borderId="6" applyNumberFormat="0" applyProtection="0">
      <alignment horizontal="right" vertical="center"/>
    </xf>
    <xf numFmtId="4" fontId="8" fillId="20" borderId="6" applyNumberFormat="0" applyProtection="0">
      <alignment horizontal="right" vertical="center"/>
    </xf>
    <xf numFmtId="4" fontId="8" fillId="21" borderId="6" applyNumberFormat="0" applyProtection="0">
      <alignment horizontal="right" vertical="center"/>
    </xf>
    <xf numFmtId="4" fontId="10" fillId="22" borderId="6" applyNumberFormat="0" applyProtection="0">
      <alignment horizontal="left" vertical="center" indent="1"/>
    </xf>
    <xf numFmtId="4" fontId="8" fillId="12" borderId="7" applyNumberFormat="0" applyProtection="0">
      <alignment horizontal="left" vertical="center" indent="1"/>
    </xf>
    <xf numFmtId="4" fontId="11" fillId="23" borderId="0" applyNumberFormat="0" applyProtection="0">
      <alignment horizontal="left" vertical="center" indent="1"/>
    </xf>
    <xf numFmtId="0" fontId="14" fillId="7" borderId="6" applyNumberFormat="0" applyProtection="0">
      <alignment horizontal="center" vertical="center"/>
    </xf>
    <xf numFmtId="4" fontId="4" fillId="12" borderId="6" applyNumberFormat="0" applyProtection="0">
      <alignment horizontal="left" vertical="center" indent="1"/>
    </xf>
    <xf numFmtId="4" fontId="4" fillId="24" borderId="6" applyNumberFormat="0" applyProtection="0">
      <alignment horizontal="left" vertical="center" indent="1"/>
    </xf>
    <xf numFmtId="0" fontId="6" fillId="24" borderId="6" applyNumberFormat="0" applyProtection="0">
      <alignment horizontal="left" vertical="center" wrapText="1" indent="1"/>
    </xf>
    <xf numFmtId="0" fontId="6" fillId="24" borderId="6" applyNumberFormat="0" applyProtection="0">
      <alignment horizontal="left" vertical="center" indent="1"/>
    </xf>
    <xf numFmtId="0" fontId="6" fillId="9" borderId="6" applyNumberFormat="0" applyProtection="0">
      <alignment horizontal="left" vertical="center" indent="1"/>
    </xf>
    <xf numFmtId="0" fontId="6" fillId="11" borderId="6" applyNumberFormat="0" applyProtection="0">
      <alignment horizontal="left" vertical="center" indent="1"/>
    </xf>
    <xf numFmtId="0" fontId="6" fillId="8" borderId="6" applyNumberFormat="0" applyProtection="0">
      <alignment horizontal="left" vertical="center" indent="1"/>
    </xf>
    <xf numFmtId="0" fontId="7" fillId="0" borderId="0"/>
    <xf numFmtId="4" fontId="8" fillId="6" borderId="6" applyNumberFormat="0" applyProtection="0">
      <alignment vertical="center"/>
    </xf>
    <xf numFmtId="4" fontId="9" fillId="6" borderId="6" applyNumberFormat="0" applyProtection="0">
      <alignment vertical="center"/>
    </xf>
    <xf numFmtId="4" fontId="8" fillId="6" borderId="6" applyNumberFormat="0" applyProtection="0">
      <alignment horizontal="left" vertical="center" indent="1"/>
    </xf>
    <xf numFmtId="4" fontId="8" fillId="6" borderId="6" applyNumberFormat="0" applyProtection="0">
      <alignment horizontal="left" vertical="center" indent="1"/>
    </xf>
    <xf numFmtId="4" fontId="9" fillId="12" borderId="6" applyNumberFormat="0" applyProtection="0">
      <alignment horizontal="right" vertical="center"/>
    </xf>
    <xf numFmtId="0" fontId="5" fillId="7" borderId="6" applyNumberFormat="0" applyProtection="0">
      <alignment horizontal="center" vertical="top" wrapText="1"/>
    </xf>
    <xf numFmtId="0" fontId="13" fillId="0" borderId="0" applyNumberFormat="0" applyProtection="0"/>
    <xf numFmtId="4" fontId="12" fillId="12" borderId="6" applyNumberFormat="0" applyProtection="0">
      <alignment horizontal="right" vertical="center"/>
    </xf>
    <xf numFmtId="0" fontId="15" fillId="25" borderId="8" applyProtection="0">
      <alignment vertical="center"/>
    </xf>
    <xf numFmtId="4" fontId="15" fillId="25" borderId="8" applyNumberFormat="0" applyProtection="0">
      <alignment horizontal="left" vertical="center" indent="1"/>
    </xf>
    <xf numFmtId="4" fontId="15" fillId="26" borderId="8" applyNumberFormat="0" applyProtection="0">
      <alignment horizontal="right" vertical="center"/>
    </xf>
    <xf numFmtId="4" fontId="15" fillId="10" borderId="8" applyNumberFormat="0" applyProtection="0">
      <alignment horizontal="left" vertical="center" indent="1"/>
    </xf>
    <xf numFmtId="4" fontId="15" fillId="27" borderId="8" applyNumberFormat="0" applyProtection="0">
      <alignment vertical="center"/>
    </xf>
    <xf numFmtId="0" fontId="15" fillId="28" borderId="8" applyNumberFormat="0" applyProtection="0">
      <alignment horizontal="left" vertical="center" indent="1"/>
    </xf>
    <xf numFmtId="0" fontId="15" fillId="29" borderId="8" applyNumberFormat="0" applyProtection="0">
      <alignment horizontal="left" vertical="center" indent="1"/>
    </xf>
    <xf numFmtId="0" fontId="15" fillId="7" borderId="8" applyNumberFormat="0" applyProtection="0">
      <alignment horizontal="left" vertical="center" wrapText="1" indent="1"/>
    </xf>
    <xf numFmtId="0" fontId="15" fillId="30" borderId="8" applyNumberFormat="0" applyProtection="0">
      <alignment horizontal="left" vertical="center" indent="1"/>
    </xf>
    <xf numFmtId="4" fontId="15" fillId="0" borderId="8" applyNumberFormat="0" applyProtection="0">
      <alignment horizontal="right" vertical="center"/>
    </xf>
    <xf numFmtId="0" fontId="17" fillId="31" borderId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2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2" fillId="3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17" fillId="31" borderId="0"/>
    <xf numFmtId="4" fontId="26" fillId="10" borderId="8" applyNumberFormat="0" applyProtection="0">
      <alignment vertical="center"/>
    </xf>
    <xf numFmtId="0" fontId="19" fillId="27" borderId="9" applyNumberFormat="0" applyProtection="0">
      <alignment horizontal="left" vertical="top" indent="1"/>
    </xf>
    <xf numFmtId="4" fontId="15" fillId="54" borderId="8" applyNumberFormat="0" applyProtection="0">
      <alignment horizontal="right" vertical="center"/>
    </xf>
    <xf numFmtId="4" fontId="15" fillId="55" borderId="8" applyNumberFormat="0" applyProtection="0">
      <alignment horizontal="right" vertical="center"/>
    </xf>
    <xf numFmtId="4" fontId="15" fillId="56" borderId="10" applyNumberFormat="0" applyProtection="0">
      <alignment horizontal="right" vertical="center"/>
    </xf>
    <xf numFmtId="4" fontId="15" fillId="35" borderId="8" applyNumberFormat="0" applyProtection="0">
      <alignment horizontal="right" vertical="center"/>
    </xf>
    <xf numFmtId="4" fontId="15" fillId="57" borderId="8" applyNumberFormat="0" applyProtection="0">
      <alignment horizontal="right" vertical="center"/>
    </xf>
    <xf numFmtId="4" fontId="15" fillId="58" borderId="8" applyNumberFormat="0" applyProtection="0">
      <alignment horizontal="right" vertical="center"/>
    </xf>
    <xf numFmtId="4" fontId="15" fillId="33" borderId="8" applyNumberFormat="0" applyProtection="0">
      <alignment horizontal="right" vertical="center"/>
    </xf>
    <xf numFmtId="4" fontId="15" fillId="32" borderId="8" applyNumberFormat="0" applyProtection="0">
      <alignment horizontal="right" vertical="center"/>
    </xf>
    <xf numFmtId="4" fontId="15" fillId="59" borderId="8" applyNumberFormat="0" applyProtection="0">
      <alignment horizontal="right" vertical="center"/>
    </xf>
    <xf numFmtId="4" fontId="15" fillId="60" borderId="10" applyNumberFormat="0" applyProtection="0">
      <alignment horizontal="left" vertical="center" indent="1"/>
    </xf>
    <xf numFmtId="4" fontId="7" fillId="34" borderId="10" applyNumberFormat="0" applyProtection="0">
      <alignment horizontal="left" vertical="center" indent="1"/>
    </xf>
    <xf numFmtId="4" fontId="7" fillId="34" borderId="10" applyNumberFormat="0" applyProtection="0">
      <alignment horizontal="left" vertical="center" indent="1"/>
    </xf>
    <xf numFmtId="4" fontId="15" fillId="30" borderId="10" applyNumberFormat="0" applyProtection="0">
      <alignment horizontal="left" vertical="center" indent="1"/>
    </xf>
    <xf numFmtId="4" fontId="15" fillId="26" borderId="10" applyNumberFormat="0" applyProtection="0">
      <alignment horizontal="left" vertical="center" indent="1"/>
    </xf>
    <xf numFmtId="0" fontId="15" fillId="34" borderId="9" applyNumberFormat="0" applyProtection="0">
      <alignment horizontal="left" vertical="top" indent="1"/>
    </xf>
    <xf numFmtId="0" fontId="15" fillId="26" borderId="9" applyNumberFormat="0" applyProtection="0">
      <alignment horizontal="left" vertical="top" indent="1"/>
    </xf>
    <xf numFmtId="0" fontId="15" fillId="7" borderId="9" applyNumberFormat="0" applyProtection="0">
      <alignment horizontal="left" vertical="top" indent="1"/>
    </xf>
    <xf numFmtId="0" fontId="15" fillId="30" borderId="9" applyNumberFormat="0" applyProtection="0">
      <alignment horizontal="left" vertical="top" indent="1"/>
    </xf>
    <xf numFmtId="0" fontId="15" fillId="61" borderId="11" applyNumberFormat="0">
      <protection locked="0"/>
    </xf>
    <xf numFmtId="0" fontId="18" fillId="34" borderId="12" applyBorder="0"/>
    <xf numFmtId="4" fontId="16" fillId="62" borderId="9" applyNumberFormat="0" applyProtection="0">
      <alignment vertical="center"/>
    </xf>
    <xf numFmtId="4" fontId="26" fillId="6" borderId="1" applyNumberFormat="0" applyProtection="0">
      <alignment vertical="center"/>
    </xf>
    <xf numFmtId="4" fontId="16" fillId="28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top" indent="1"/>
    </xf>
    <xf numFmtId="4" fontId="26" fillId="63" borderId="8" applyNumberFormat="0" applyProtection="0">
      <alignment horizontal="right" vertical="center"/>
    </xf>
    <xf numFmtId="0" fontId="16" fillId="26" borderId="9" applyNumberFormat="0" applyProtection="0">
      <alignment horizontal="left" vertical="top" indent="1"/>
    </xf>
    <xf numFmtId="4" fontId="20" fillId="64" borderId="10" applyNumberFormat="0" applyProtection="0">
      <alignment horizontal="left" vertical="center" indent="1"/>
    </xf>
    <xf numFmtId="0" fontId="15" fillId="65" borderId="1"/>
    <xf numFmtId="4" fontId="21" fillId="61" borderId="8" applyNumberFormat="0" applyProtection="0">
      <alignment horizontal="right" vertical="center"/>
    </xf>
    <xf numFmtId="0" fontId="25" fillId="0" borderId="0" applyNumberFormat="0" applyFill="0" applyBorder="0" applyAlignment="0" applyProtection="0"/>
  </cellStyleXfs>
  <cellXfs count="134">
    <xf numFmtId="0" fontId="0" fillId="0" borderId="0" xfId="0"/>
    <xf numFmtId="3" fontId="0" fillId="0" borderId="0" xfId="0" applyNumberFormat="1"/>
    <xf numFmtId="0" fontId="0" fillId="0" borderId="0" xfId="0" applyBorder="1"/>
    <xf numFmtId="0" fontId="1" fillId="0" borderId="0" xfId="0" applyFont="1" applyBorder="1"/>
    <xf numFmtId="166" fontId="0" fillId="0" borderId="0" xfId="0" applyNumberFormat="1"/>
    <xf numFmtId="0" fontId="0" fillId="0" borderId="0" xfId="0" applyAlignment="1">
      <alignment wrapText="1"/>
    </xf>
    <xf numFmtId="3" fontId="27" fillId="0" borderId="1" xfId="0" quotePrefix="1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wrapText="1"/>
    </xf>
    <xf numFmtId="3" fontId="17" fillId="0" borderId="1" xfId="52" quotePrefix="1" applyNumberFormat="1" applyFont="1" applyFill="1" applyBorder="1" applyAlignment="1">
      <alignment horizontal="left" vertical="center" indent="7"/>
    </xf>
    <xf numFmtId="3" fontId="17" fillId="0" borderId="1" xfId="52" quotePrefix="1" applyNumberFormat="1" applyFont="1" applyFill="1" applyBorder="1" applyAlignment="1">
      <alignment horizontal="left" vertical="center" indent="1"/>
    </xf>
    <xf numFmtId="3" fontId="28" fillId="0" borderId="1" xfId="53" applyNumberFormat="1" applyFont="1" applyFill="1" applyBorder="1">
      <alignment horizontal="right" vertical="center"/>
    </xf>
    <xf numFmtId="3" fontId="17" fillId="0" borderId="1" xfId="51" quotePrefix="1" applyNumberFormat="1" applyFont="1" applyFill="1" applyBorder="1" applyAlignment="1">
      <alignment horizontal="left" vertical="center" indent="4"/>
    </xf>
    <xf numFmtId="3" fontId="17" fillId="0" borderId="1" xfId="51" quotePrefix="1" applyNumberFormat="1" applyFont="1" applyFill="1" applyBorder="1" applyAlignment="1">
      <alignment horizontal="left" vertical="center" indent="1"/>
    </xf>
    <xf numFmtId="3" fontId="17" fillId="0" borderId="1" xfId="52" quotePrefix="1" applyNumberFormat="1" applyFont="1" applyFill="1" applyBorder="1" applyAlignment="1">
      <alignment horizontal="left" vertical="center" indent="5"/>
    </xf>
    <xf numFmtId="3" fontId="17" fillId="0" borderId="1" xfId="52" quotePrefix="1" applyNumberFormat="1" applyFont="1" applyFill="1" applyBorder="1" applyAlignment="1">
      <alignment horizontal="left" vertical="center" indent="9"/>
    </xf>
    <xf numFmtId="3" fontId="28" fillId="4" borderId="1" xfId="53" applyNumberFormat="1" applyFont="1" applyFill="1" applyBorder="1">
      <alignment horizontal="right" vertical="center"/>
    </xf>
    <xf numFmtId="3" fontId="17" fillId="4" borderId="1" xfId="53" applyNumberFormat="1" applyFont="1" applyFill="1" applyBorder="1" applyProtection="1">
      <alignment horizontal="right" vertical="center"/>
      <protection locked="0"/>
    </xf>
    <xf numFmtId="3" fontId="29" fillId="4" borderId="0" xfId="0" applyNumberFormat="1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right" vertical="center" wrapText="1"/>
    </xf>
    <xf numFmtId="0" fontId="29" fillId="4" borderId="1" xfId="0" applyFont="1" applyFill="1" applyBorder="1"/>
    <xf numFmtId="3" fontId="29" fillId="4" borderId="1" xfId="0" applyNumberFormat="1" applyFont="1" applyFill="1" applyBorder="1" applyAlignment="1">
      <alignment horizontal="right" vertical="center"/>
    </xf>
    <xf numFmtId="1" fontId="29" fillId="4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vertical="center" wrapText="1"/>
    </xf>
    <xf numFmtId="3" fontId="29" fillId="2" borderId="1" xfId="0" applyNumberFormat="1" applyFont="1" applyFill="1" applyBorder="1" applyAlignment="1">
      <alignment horizontal="right" vertical="center"/>
    </xf>
    <xf numFmtId="1" fontId="29" fillId="2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right" vertical="center" wrapText="1"/>
    </xf>
    <xf numFmtId="0" fontId="31" fillId="4" borderId="1" xfId="0" applyFont="1" applyFill="1" applyBorder="1" applyAlignment="1">
      <alignment vertical="center" wrapText="1"/>
    </xf>
    <xf numFmtId="3" fontId="31" fillId="4" borderId="1" xfId="0" applyNumberFormat="1" applyFont="1" applyFill="1" applyBorder="1" applyAlignment="1">
      <alignment horizontal="right" vertical="center"/>
    </xf>
    <xf numFmtId="1" fontId="31" fillId="4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right" vertical="center" wrapText="1"/>
    </xf>
    <xf numFmtId="0" fontId="29" fillId="4" borderId="1" xfId="0" applyFont="1" applyFill="1" applyBorder="1" applyAlignment="1">
      <alignment vertical="center" wrapText="1"/>
    </xf>
    <xf numFmtId="1" fontId="31" fillId="0" borderId="1" xfId="0" applyNumberFormat="1" applyFont="1" applyBorder="1" applyAlignment="1">
      <alignment horizontal="center" vertical="center"/>
    </xf>
    <xf numFmtId="3" fontId="31" fillId="4" borderId="1" xfId="0" applyNumberFormat="1" applyFont="1" applyFill="1" applyBorder="1" applyAlignment="1">
      <alignment horizontal="right" vertical="center" wrapText="1"/>
    </xf>
    <xf numFmtId="0" fontId="29" fillId="5" borderId="1" xfId="0" applyFont="1" applyFill="1" applyBorder="1" applyAlignment="1">
      <alignment horizontal="right" vertical="center" wrapText="1"/>
    </xf>
    <xf numFmtId="0" fontId="29" fillId="5" borderId="1" xfId="0" applyFont="1" applyFill="1" applyBorder="1" applyAlignment="1">
      <alignment horizontal="left" vertical="center" wrapText="1"/>
    </xf>
    <xf numFmtId="3" fontId="29" fillId="5" borderId="1" xfId="0" applyNumberFormat="1" applyFont="1" applyFill="1" applyBorder="1" applyAlignment="1">
      <alignment horizontal="right" vertical="center"/>
    </xf>
    <xf numFmtId="3" fontId="29" fillId="4" borderId="1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31" fillId="0" borderId="0" xfId="0" applyFont="1"/>
    <xf numFmtId="0" fontId="29" fillId="4" borderId="0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/>
    </xf>
    <xf numFmtId="0" fontId="31" fillId="0" borderId="1" xfId="0" applyFont="1" applyBorder="1"/>
    <xf numFmtId="3" fontId="31" fillId="0" borderId="1" xfId="0" applyNumberFormat="1" applyFont="1" applyBorder="1" applyAlignment="1">
      <alignment horizontal="right" vertical="center"/>
    </xf>
    <xf numFmtId="0" fontId="29" fillId="2" borderId="1" xfId="0" applyFont="1" applyFill="1" applyBorder="1"/>
    <xf numFmtId="0" fontId="29" fillId="0" borderId="1" xfId="0" applyFont="1" applyBorder="1"/>
    <xf numFmtId="0" fontId="29" fillId="0" borderId="0" xfId="0" applyFont="1" applyBorder="1"/>
    <xf numFmtId="4" fontId="29" fillId="0" borderId="0" xfId="0" applyNumberFormat="1" applyFont="1" applyBorder="1"/>
    <xf numFmtId="1" fontId="31" fillId="0" borderId="0" xfId="0" applyNumberFormat="1" applyFont="1" applyBorder="1" applyAlignment="1">
      <alignment horizontal="right"/>
    </xf>
    <xf numFmtId="1" fontId="31" fillId="0" borderId="0" xfId="0" applyNumberFormat="1" applyFont="1" applyBorder="1"/>
    <xf numFmtId="0" fontId="31" fillId="2" borderId="1" xfId="0" applyFont="1" applyFill="1" applyBorder="1" applyAlignment="1">
      <alignment horizontal="center" vertical="center" wrapText="1" shrinkToFit="1"/>
    </xf>
    <xf numFmtId="1" fontId="31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/>
    </xf>
    <xf numFmtId="1" fontId="29" fillId="0" borderId="1" xfId="0" applyNumberFormat="1" applyFont="1" applyBorder="1" applyAlignment="1">
      <alignment horizontal="right" vertical="center"/>
    </xf>
    <xf numFmtId="0" fontId="31" fillId="0" borderId="0" xfId="0" applyFont="1" applyBorder="1"/>
    <xf numFmtId="3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/>
    <xf numFmtId="1" fontId="31" fillId="3" borderId="0" xfId="0" applyNumberFormat="1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center" wrapText="1"/>
    </xf>
    <xf numFmtId="0" fontId="29" fillId="0" borderId="5" xfId="0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166" fontId="31" fillId="4" borderId="1" xfId="0" applyNumberFormat="1" applyFont="1" applyFill="1" applyBorder="1" applyAlignment="1">
      <alignment horizontal="right"/>
    </xf>
    <xf numFmtId="166" fontId="31" fillId="0" borderId="1" xfId="0" applyNumberFormat="1" applyFont="1" applyBorder="1" applyAlignment="1">
      <alignment horizontal="right"/>
    </xf>
    <xf numFmtId="166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164" fontId="31" fillId="4" borderId="1" xfId="0" applyNumberFormat="1" applyFont="1" applyFill="1" applyBorder="1" applyAlignment="1">
      <alignment horizontal="right"/>
    </xf>
    <xf numFmtId="164" fontId="31" fillId="0" borderId="1" xfId="0" applyNumberFormat="1" applyFont="1" applyBorder="1" applyAlignment="1">
      <alignment horizontal="right"/>
    </xf>
    <xf numFmtId="0" fontId="31" fillId="5" borderId="1" xfId="0" applyFont="1" applyFill="1" applyBorder="1" applyAlignment="1">
      <alignment horizontal="right"/>
    </xf>
    <xf numFmtId="0" fontId="29" fillId="5" borderId="1" xfId="0" applyFont="1" applyFill="1" applyBorder="1" applyAlignment="1">
      <alignment vertical="center" wrapText="1"/>
    </xf>
    <xf numFmtId="3" fontId="29" fillId="5" borderId="1" xfId="0" applyNumberFormat="1" applyFont="1" applyFill="1" applyBorder="1"/>
    <xf numFmtId="166" fontId="29" fillId="5" borderId="1" xfId="0" applyNumberFormat="1" applyFont="1" applyFill="1" applyBorder="1" applyAlignment="1">
      <alignment horizontal="right" wrapText="1"/>
    </xf>
    <xf numFmtId="166" fontId="29" fillId="5" borderId="1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vertical="center" wrapText="1"/>
    </xf>
    <xf numFmtId="165" fontId="29" fillId="0" borderId="0" xfId="0" applyNumberFormat="1" applyFont="1" applyFill="1" applyBorder="1" applyAlignment="1">
      <alignment vertical="center" wrapText="1"/>
    </xf>
    <xf numFmtId="0" fontId="29" fillId="0" borderId="0" xfId="0" applyFont="1"/>
    <xf numFmtId="0" fontId="31" fillId="3" borderId="3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 shrinkToFit="1"/>
    </xf>
    <xf numFmtId="0" fontId="29" fillId="0" borderId="0" xfId="0" applyFont="1" applyBorder="1" applyAlignment="1">
      <alignment horizontal="center"/>
    </xf>
    <xf numFmtId="0" fontId="29" fillId="4" borderId="0" xfId="0" applyFont="1" applyFill="1" applyBorder="1" applyAlignment="1">
      <alignment horizontal="left" vertical="center" wrapText="1"/>
    </xf>
    <xf numFmtId="3" fontId="29" fillId="4" borderId="0" xfId="0" applyNumberFormat="1" applyFont="1" applyFill="1" applyBorder="1" applyAlignment="1">
      <alignment horizontal="right" vertical="center" wrapText="1"/>
    </xf>
    <xf numFmtId="1" fontId="29" fillId="4" borderId="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wrapText="1"/>
    </xf>
    <xf numFmtId="3" fontId="31" fillId="0" borderId="0" xfId="0" applyNumberFormat="1" applyFont="1" applyBorder="1" applyAlignment="1">
      <alignment horizontal="right"/>
    </xf>
    <xf numFmtId="166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3" fontId="31" fillId="0" borderId="0" xfId="0" applyNumberFormat="1" applyFont="1" applyBorder="1"/>
    <xf numFmtId="0" fontId="31" fillId="0" borderId="0" xfId="0" applyFont="1" applyAlignment="1">
      <alignment wrapText="1"/>
    </xf>
    <xf numFmtId="164" fontId="31" fillId="0" borderId="0" xfId="0" applyNumberFormat="1" applyFont="1" applyAlignment="1">
      <alignment wrapText="1"/>
    </xf>
    <xf numFmtId="0" fontId="31" fillId="0" borderId="0" xfId="0" applyFont="1" applyBorder="1" applyAlignment="1">
      <alignment wrapText="1"/>
    </xf>
    <xf numFmtId="3" fontId="31" fillId="0" borderId="0" xfId="0" applyNumberFormat="1" applyFont="1" applyAlignment="1">
      <alignment wrapText="1"/>
    </xf>
    <xf numFmtId="164" fontId="31" fillId="0" borderId="1" xfId="0" applyNumberFormat="1" applyFont="1" applyBorder="1"/>
    <xf numFmtId="4" fontId="31" fillId="0" borderId="0" xfId="0" applyNumberFormat="1" applyFont="1" applyAlignment="1">
      <alignment wrapText="1"/>
    </xf>
    <xf numFmtId="0" fontId="30" fillId="0" borderId="0" xfId="0" applyFont="1" applyAlignment="1">
      <alignment wrapText="1"/>
    </xf>
    <xf numFmtId="3" fontId="32" fillId="0" borderId="0" xfId="0" applyNumberFormat="1" applyFont="1" applyAlignment="1">
      <alignment wrapText="1"/>
    </xf>
    <xf numFmtId="0" fontId="31" fillId="4" borderId="0" xfId="0" applyFont="1" applyFill="1" applyAlignment="1">
      <alignment wrapText="1"/>
    </xf>
    <xf numFmtId="0" fontId="32" fillId="0" borderId="0" xfId="0" applyFont="1" applyAlignment="1">
      <alignment wrapText="1"/>
    </xf>
    <xf numFmtId="164" fontId="31" fillId="2" borderId="1" xfId="0" applyNumberFormat="1" applyFont="1" applyFill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3" fontId="17" fillId="2" borderId="1" xfId="52" quotePrefix="1" applyNumberFormat="1" applyFont="1" applyFill="1" applyBorder="1" applyAlignment="1">
      <alignment horizontal="left" vertical="center" indent="7"/>
    </xf>
    <xf numFmtId="3" fontId="17" fillId="2" borderId="1" xfId="52" quotePrefix="1" applyNumberFormat="1" applyFont="1" applyFill="1" applyBorder="1" applyAlignment="1">
      <alignment horizontal="left" vertical="center" indent="1"/>
    </xf>
    <xf numFmtId="3" fontId="28" fillId="2" borderId="1" xfId="53" applyNumberFormat="1" applyFont="1" applyFill="1" applyBorder="1">
      <alignment horizontal="right" vertical="center"/>
    </xf>
    <xf numFmtId="0" fontId="29" fillId="0" borderId="0" xfId="0" applyFont="1" applyBorder="1" applyAlignment="1">
      <alignment horizontal="center"/>
    </xf>
    <xf numFmtId="0" fontId="31" fillId="2" borderId="13" xfId="0" applyFont="1" applyFill="1" applyBorder="1" applyAlignment="1">
      <alignment vertical="center" wrapText="1" shrinkToFit="1"/>
    </xf>
    <xf numFmtId="0" fontId="31" fillId="2" borderId="14" xfId="0" applyFont="1" applyFill="1" applyBorder="1" applyAlignment="1">
      <alignment vertical="center" wrapText="1" shrinkToFit="1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1" fillId="3" borderId="0" xfId="0" applyFont="1" applyFill="1" applyAlignment="1">
      <alignment horizontal="center"/>
    </xf>
    <xf numFmtId="0" fontId="33" fillId="0" borderId="0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wrapText="1"/>
    </xf>
    <xf numFmtId="0" fontId="31" fillId="0" borderId="4" xfId="0" applyFont="1" applyBorder="1" applyAlignment="1">
      <alignment wrapText="1"/>
    </xf>
    <xf numFmtId="0" fontId="31" fillId="2" borderId="2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center" vertical="center" wrapText="1" shrinkToFit="1"/>
    </xf>
    <xf numFmtId="0" fontId="29" fillId="0" borderId="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3" borderId="2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</cellXfs>
  <cellStyles count="109">
    <cellStyle name="Accent1 - 20%" xfId="55" xr:uid="{00000000-0005-0000-0000-000000000000}"/>
    <cellStyle name="Accent1 - 40%" xfId="56" xr:uid="{00000000-0005-0000-0000-000001000000}"/>
    <cellStyle name="Accent1 - 60%" xfId="57" xr:uid="{00000000-0005-0000-0000-000002000000}"/>
    <cellStyle name="Accent2 - 20%" xfId="58" xr:uid="{00000000-0005-0000-0000-000003000000}"/>
    <cellStyle name="Accent2 - 40%" xfId="59" xr:uid="{00000000-0005-0000-0000-000004000000}"/>
    <cellStyle name="Accent2 - 60%" xfId="60" xr:uid="{00000000-0005-0000-0000-000005000000}"/>
    <cellStyle name="Accent3 - 20%" xfId="61" xr:uid="{00000000-0005-0000-0000-000006000000}"/>
    <cellStyle name="Accent3 - 40%" xfId="62" xr:uid="{00000000-0005-0000-0000-000007000000}"/>
    <cellStyle name="Accent3 - 60%" xfId="63" xr:uid="{00000000-0005-0000-0000-000008000000}"/>
    <cellStyle name="Accent4 - 20%" xfId="64" xr:uid="{00000000-0005-0000-0000-000009000000}"/>
    <cellStyle name="Accent4 - 40%" xfId="65" xr:uid="{00000000-0005-0000-0000-00000A000000}"/>
    <cellStyle name="Accent4 - 60%" xfId="66" xr:uid="{00000000-0005-0000-0000-00000B000000}"/>
    <cellStyle name="Accent5 - 20%" xfId="67" xr:uid="{00000000-0005-0000-0000-00000C000000}"/>
    <cellStyle name="Accent5 - 40%" xfId="68" xr:uid="{00000000-0005-0000-0000-00000D000000}"/>
    <cellStyle name="Accent5 - 60%" xfId="69" xr:uid="{00000000-0005-0000-0000-00000E000000}"/>
    <cellStyle name="Accent6 - 20%" xfId="70" xr:uid="{00000000-0005-0000-0000-00000F000000}"/>
    <cellStyle name="Accent6 - 40%" xfId="71" xr:uid="{00000000-0005-0000-0000-000010000000}"/>
    <cellStyle name="Accent6 - 60%" xfId="72" xr:uid="{00000000-0005-0000-0000-000011000000}"/>
    <cellStyle name="Emphasis 1" xfId="73" xr:uid="{00000000-0005-0000-0000-000012000000}"/>
    <cellStyle name="Emphasis 2" xfId="74" xr:uid="{00000000-0005-0000-0000-000013000000}"/>
    <cellStyle name="Emphasis 3" xfId="75" xr:uid="{00000000-0005-0000-0000-000014000000}"/>
    <cellStyle name="Normal 2" xfId="1" xr:uid="{00000000-0005-0000-0000-000016000000}"/>
    <cellStyle name="Normal 2 2" xfId="76" xr:uid="{00000000-0005-0000-0000-000017000000}"/>
    <cellStyle name="Normal 2 3" xfId="6" xr:uid="{00000000-0005-0000-0000-000018000000}"/>
    <cellStyle name="Normal 3" xfId="54" xr:uid="{00000000-0005-0000-0000-000019000000}"/>
    <cellStyle name="Normal 6" xfId="2" xr:uid="{00000000-0005-0000-0000-00001A000000}"/>
    <cellStyle name="Normalno" xfId="0" builtinId="0"/>
    <cellStyle name="Obično_List7" xfId="3" xr:uid="{00000000-0005-0000-0000-00001B000000}"/>
    <cellStyle name="SAPBEXaggData" xfId="8" xr:uid="{00000000-0005-0000-0000-00001C000000}"/>
    <cellStyle name="SAPBEXaggData 2" xfId="48" xr:uid="{00000000-0005-0000-0000-00001D000000}"/>
    <cellStyle name="SAPBEXaggDataEmph" xfId="12" xr:uid="{00000000-0005-0000-0000-00001E000000}"/>
    <cellStyle name="SAPBEXaggDataEmph 2" xfId="77" xr:uid="{00000000-0005-0000-0000-00001F000000}"/>
    <cellStyle name="SAPBEXaggItem" xfId="13" xr:uid="{00000000-0005-0000-0000-000020000000}"/>
    <cellStyle name="SAPBEXaggItem 2" xfId="47" xr:uid="{00000000-0005-0000-0000-000021000000}"/>
    <cellStyle name="SAPBEXaggItemX" xfId="14" xr:uid="{00000000-0005-0000-0000-000022000000}"/>
    <cellStyle name="SAPBEXaggItemX 2" xfId="78" xr:uid="{00000000-0005-0000-0000-000023000000}"/>
    <cellStyle name="SAPBEXchaText" xfId="4" xr:uid="{00000000-0005-0000-0000-000024000000}"/>
    <cellStyle name="SAPBEXchaText 2" xfId="44" xr:uid="{00000000-0005-0000-0000-000025000000}"/>
    <cellStyle name="SAPBEXexcBad7" xfId="15" xr:uid="{00000000-0005-0000-0000-000026000000}"/>
    <cellStyle name="SAPBEXexcBad7 2" xfId="79" xr:uid="{00000000-0005-0000-0000-000027000000}"/>
    <cellStyle name="SAPBEXexcBad8" xfId="16" xr:uid="{00000000-0005-0000-0000-000028000000}"/>
    <cellStyle name="SAPBEXexcBad8 2" xfId="80" xr:uid="{00000000-0005-0000-0000-000029000000}"/>
    <cellStyle name="SAPBEXexcBad9" xfId="17" xr:uid="{00000000-0005-0000-0000-00002A000000}"/>
    <cellStyle name="SAPBEXexcBad9 2" xfId="81" xr:uid="{00000000-0005-0000-0000-00002B000000}"/>
    <cellStyle name="SAPBEXexcCritical4" xfId="18" xr:uid="{00000000-0005-0000-0000-00002C000000}"/>
    <cellStyle name="SAPBEXexcCritical4 2" xfId="82" xr:uid="{00000000-0005-0000-0000-00002D000000}"/>
    <cellStyle name="SAPBEXexcCritical5" xfId="19" xr:uid="{00000000-0005-0000-0000-00002E000000}"/>
    <cellStyle name="SAPBEXexcCritical5 2" xfId="83" xr:uid="{00000000-0005-0000-0000-00002F000000}"/>
    <cellStyle name="SAPBEXexcCritical6" xfId="20" xr:uid="{00000000-0005-0000-0000-000030000000}"/>
    <cellStyle name="SAPBEXexcCritical6 2" xfId="84" xr:uid="{00000000-0005-0000-0000-000031000000}"/>
    <cellStyle name="SAPBEXexcGood1" xfId="21" xr:uid="{00000000-0005-0000-0000-000032000000}"/>
    <cellStyle name="SAPBEXexcGood1 2" xfId="85" xr:uid="{00000000-0005-0000-0000-000033000000}"/>
    <cellStyle name="SAPBEXexcGood2" xfId="22" xr:uid="{00000000-0005-0000-0000-000034000000}"/>
    <cellStyle name="SAPBEXexcGood2 2" xfId="86" xr:uid="{00000000-0005-0000-0000-000035000000}"/>
    <cellStyle name="SAPBEXexcGood3" xfId="23" xr:uid="{00000000-0005-0000-0000-000036000000}"/>
    <cellStyle name="SAPBEXexcGood3 2" xfId="87" xr:uid="{00000000-0005-0000-0000-000037000000}"/>
    <cellStyle name="SAPBEXfilterDrill" xfId="24" xr:uid="{00000000-0005-0000-0000-000038000000}"/>
    <cellStyle name="SAPBEXfilterDrill 2" xfId="88" xr:uid="{00000000-0005-0000-0000-000039000000}"/>
    <cellStyle name="SAPBEXfilterItem" xfId="25" xr:uid="{00000000-0005-0000-0000-00003A000000}"/>
    <cellStyle name="SAPBEXfilterItem 2" xfId="89" xr:uid="{00000000-0005-0000-0000-00003B000000}"/>
    <cellStyle name="SAPBEXfilterText" xfId="26" xr:uid="{00000000-0005-0000-0000-00003C000000}"/>
    <cellStyle name="SAPBEXfilterText 2" xfId="90" xr:uid="{00000000-0005-0000-0000-00003D000000}"/>
    <cellStyle name="SAPBEXformats" xfId="27" xr:uid="{00000000-0005-0000-0000-00003E000000}"/>
    <cellStyle name="SAPBEXformats 2" xfId="46" xr:uid="{00000000-0005-0000-0000-00003F000000}"/>
    <cellStyle name="SAPBEXheaderItem" xfId="28" xr:uid="{00000000-0005-0000-0000-000040000000}"/>
    <cellStyle name="SAPBEXheaderItem 2" xfId="91" xr:uid="{00000000-0005-0000-0000-000041000000}"/>
    <cellStyle name="SAPBEXheaderText" xfId="29" xr:uid="{00000000-0005-0000-0000-000042000000}"/>
    <cellStyle name="SAPBEXheaderText 2" xfId="92" xr:uid="{00000000-0005-0000-0000-000043000000}"/>
    <cellStyle name="SAPBEXHLevel0" xfId="30" xr:uid="{00000000-0005-0000-0000-000044000000}"/>
    <cellStyle name="SAPBEXHLevel0 2" xfId="49" xr:uid="{00000000-0005-0000-0000-000045000000}"/>
    <cellStyle name="SAPBEXHLevel0X" xfId="31" xr:uid="{00000000-0005-0000-0000-000046000000}"/>
    <cellStyle name="SAPBEXHLevel0X 2" xfId="93" xr:uid="{00000000-0005-0000-0000-000047000000}"/>
    <cellStyle name="SAPBEXHLevel1" xfId="7" xr:uid="{00000000-0005-0000-0000-000048000000}"/>
    <cellStyle name="SAPBEXHLevel1 2" xfId="50" xr:uid="{00000000-0005-0000-0000-000049000000}"/>
    <cellStyle name="SAPBEXHLevel1X" xfId="32" xr:uid="{00000000-0005-0000-0000-00004A000000}"/>
    <cellStyle name="SAPBEXHLevel1X 2" xfId="94" xr:uid="{00000000-0005-0000-0000-00004B000000}"/>
    <cellStyle name="SAPBEXHLevel2" xfId="9" xr:uid="{00000000-0005-0000-0000-00004C000000}"/>
    <cellStyle name="SAPBEXHLevel2 2" xfId="51" xr:uid="{00000000-0005-0000-0000-00004D000000}"/>
    <cellStyle name="SAPBEXHLevel2X" xfId="33" xr:uid="{00000000-0005-0000-0000-00004E000000}"/>
    <cellStyle name="SAPBEXHLevel2X 2" xfId="95" xr:uid="{00000000-0005-0000-0000-00004F000000}"/>
    <cellStyle name="SAPBEXHLevel3" xfId="10" xr:uid="{00000000-0005-0000-0000-000050000000}"/>
    <cellStyle name="SAPBEXHLevel3 2" xfId="52" xr:uid="{00000000-0005-0000-0000-000051000000}"/>
    <cellStyle name="SAPBEXHLevel3X" xfId="34" xr:uid="{00000000-0005-0000-0000-000052000000}"/>
    <cellStyle name="SAPBEXHLevel3X 2" xfId="96" xr:uid="{00000000-0005-0000-0000-000053000000}"/>
    <cellStyle name="SAPBEXinputData" xfId="35" xr:uid="{00000000-0005-0000-0000-000054000000}"/>
    <cellStyle name="SAPBEXinputData 2" xfId="97" xr:uid="{00000000-0005-0000-0000-000055000000}"/>
    <cellStyle name="SAPBEXItemHeader" xfId="98" xr:uid="{00000000-0005-0000-0000-000056000000}"/>
    <cellStyle name="SAPBEXresData" xfId="36" xr:uid="{00000000-0005-0000-0000-000057000000}"/>
    <cellStyle name="SAPBEXresData 2" xfId="99" xr:uid="{00000000-0005-0000-0000-000058000000}"/>
    <cellStyle name="SAPBEXresDataEmph" xfId="37" xr:uid="{00000000-0005-0000-0000-000059000000}"/>
    <cellStyle name="SAPBEXresDataEmph 2" xfId="100" xr:uid="{00000000-0005-0000-0000-00005A000000}"/>
    <cellStyle name="SAPBEXresItem" xfId="38" xr:uid="{00000000-0005-0000-0000-00005B000000}"/>
    <cellStyle name="SAPBEXresItem 2" xfId="101" xr:uid="{00000000-0005-0000-0000-00005C000000}"/>
    <cellStyle name="SAPBEXresItemX" xfId="39" xr:uid="{00000000-0005-0000-0000-00005D000000}"/>
    <cellStyle name="SAPBEXresItemX 2" xfId="102" xr:uid="{00000000-0005-0000-0000-00005E000000}"/>
    <cellStyle name="SAPBEXstdData" xfId="11" xr:uid="{00000000-0005-0000-0000-00005F000000}"/>
    <cellStyle name="SAPBEXstdData 2" xfId="53" xr:uid="{00000000-0005-0000-0000-000060000000}"/>
    <cellStyle name="SAPBEXstdDataEmph" xfId="40" xr:uid="{00000000-0005-0000-0000-000061000000}"/>
    <cellStyle name="SAPBEXstdDataEmph 2" xfId="103" xr:uid="{00000000-0005-0000-0000-000062000000}"/>
    <cellStyle name="SAPBEXstdItem" xfId="5" xr:uid="{00000000-0005-0000-0000-000063000000}"/>
    <cellStyle name="SAPBEXstdItem 2" xfId="45" xr:uid="{00000000-0005-0000-0000-000064000000}"/>
    <cellStyle name="SAPBEXstdItemX" xfId="41" xr:uid="{00000000-0005-0000-0000-000065000000}"/>
    <cellStyle name="SAPBEXstdItemX 2" xfId="104" xr:uid="{00000000-0005-0000-0000-000066000000}"/>
    <cellStyle name="SAPBEXtitle" xfId="42" xr:uid="{00000000-0005-0000-0000-000067000000}"/>
    <cellStyle name="SAPBEXtitle 2" xfId="105" xr:uid="{00000000-0005-0000-0000-000068000000}"/>
    <cellStyle name="SAPBEXunassignedItem" xfId="106" xr:uid="{00000000-0005-0000-0000-000069000000}"/>
    <cellStyle name="SAPBEXundefined" xfId="43" xr:uid="{00000000-0005-0000-0000-00006A000000}"/>
    <cellStyle name="SAPBEXundefined 2" xfId="107" xr:uid="{00000000-0005-0000-0000-00006B000000}"/>
    <cellStyle name="Sheet Title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0"/>
  <sheetViews>
    <sheetView showWhiteSpace="0" view="pageLayout" topLeftCell="A121" zoomScaleNormal="100" workbookViewId="0">
      <selection activeCell="E35" sqref="E35"/>
    </sheetView>
  </sheetViews>
  <sheetFormatPr defaultRowHeight="15"/>
  <cols>
    <col min="1" max="1" width="13.7109375" customWidth="1"/>
    <col min="2" max="2" width="34.7109375" bestFit="1" customWidth="1"/>
    <col min="3" max="3" width="15.5703125" customWidth="1"/>
    <col min="4" max="4" width="12.85546875" customWidth="1"/>
    <col min="5" max="5" width="13.5703125" customWidth="1"/>
    <col min="6" max="6" width="11.5703125" customWidth="1"/>
    <col min="7" max="7" width="13.140625" customWidth="1"/>
    <col min="8" max="8" width="14" style="5" customWidth="1"/>
    <col min="9" max="9" width="11.7109375" bestFit="1" customWidth="1"/>
    <col min="11" max="11" width="10.140625" bestFit="1" customWidth="1"/>
    <col min="13" max="13" width="9.5703125" bestFit="1" customWidth="1"/>
  </cols>
  <sheetData>
    <row r="1" spans="1:8">
      <c r="A1" s="40"/>
      <c r="B1" s="40"/>
      <c r="C1" s="40"/>
      <c r="D1" s="40"/>
      <c r="E1" s="40"/>
      <c r="F1" s="40"/>
      <c r="G1" s="40"/>
      <c r="H1" s="95"/>
    </row>
    <row r="2" spans="1:8">
      <c r="A2" s="40"/>
      <c r="B2" s="40"/>
      <c r="C2" s="40"/>
      <c r="D2" s="40"/>
      <c r="E2" s="40"/>
      <c r="F2" s="40"/>
      <c r="G2" s="40"/>
      <c r="H2" s="95"/>
    </row>
    <row r="3" spans="1:8">
      <c r="A3" s="118" t="s">
        <v>116</v>
      </c>
      <c r="B3" s="119"/>
      <c r="C3" s="119"/>
      <c r="D3" s="119"/>
      <c r="E3" s="119"/>
      <c r="F3" s="119"/>
      <c r="G3" s="39"/>
      <c r="H3" s="95"/>
    </row>
    <row r="4" spans="1:8">
      <c r="A4" s="40"/>
      <c r="B4" s="40"/>
      <c r="C4" s="40"/>
      <c r="D4" s="40"/>
      <c r="E4" s="40"/>
      <c r="F4" s="40"/>
      <c r="G4" s="40"/>
      <c r="H4" s="95"/>
    </row>
    <row r="5" spans="1:8">
      <c r="A5" s="115" t="s">
        <v>64</v>
      </c>
      <c r="B5" s="116"/>
      <c r="C5" s="116"/>
      <c r="D5" s="116"/>
      <c r="E5" s="116"/>
      <c r="F5" s="116"/>
      <c r="G5" s="41"/>
      <c r="H5" s="95"/>
    </row>
    <row r="6" spans="1:8" ht="25.5">
      <c r="A6" s="111" t="s">
        <v>69</v>
      </c>
      <c r="B6" s="112"/>
      <c r="C6" s="42" t="s">
        <v>128</v>
      </c>
      <c r="D6" s="42" t="s">
        <v>72</v>
      </c>
      <c r="E6" s="42" t="s">
        <v>86</v>
      </c>
      <c r="F6" s="42" t="s">
        <v>63</v>
      </c>
      <c r="G6" s="95"/>
      <c r="H6" s="40"/>
    </row>
    <row r="7" spans="1:8">
      <c r="A7" s="113">
        <v>1</v>
      </c>
      <c r="B7" s="114"/>
      <c r="C7" s="43">
        <v>2</v>
      </c>
      <c r="D7" s="43">
        <v>3</v>
      </c>
      <c r="E7" s="43">
        <v>4</v>
      </c>
      <c r="F7" s="43">
        <v>6</v>
      </c>
      <c r="G7" s="95"/>
      <c r="H7" s="40"/>
    </row>
    <row r="8" spans="1:8">
      <c r="A8" s="44" t="s">
        <v>0</v>
      </c>
      <c r="B8" s="44"/>
      <c r="C8" s="28">
        <f>C41</f>
        <v>8570738</v>
      </c>
      <c r="D8" s="45">
        <v>8780399</v>
      </c>
      <c r="E8" s="45">
        <f>E41</f>
        <v>9633952</v>
      </c>
      <c r="F8" s="33">
        <f>E8/D8*100</f>
        <v>109.72111859609113</v>
      </c>
      <c r="G8" s="96"/>
      <c r="H8" s="40"/>
    </row>
    <row r="9" spans="1:8">
      <c r="A9" s="44" t="s">
        <v>36</v>
      </c>
      <c r="B9" s="44"/>
      <c r="C9" s="28">
        <f>C50</f>
        <v>394</v>
      </c>
      <c r="D9" s="45">
        <v>0</v>
      </c>
      <c r="E9" s="45">
        <f>E50</f>
        <v>700</v>
      </c>
      <c r="F9" s="33">
        <v>0</v>
      </c>
      <c r="G9" s="96"/>
      <c r="H9" s="40"/>
    </row>
    <row r="10" spans="1:8">
      <c r="A10" s="46" t="s">
        <v>1</v>
      </c>
      <c r="B10" s="46"/>
      <c r="C10" s="24">
        <f>SUM(C8:C9)</f>
        <v>8571132</v>
      </c>
      <c r="D10" s="24">
        <f>SUM(D8:D9)</f>
        <v>8780399</v>
      </c>
      <c r="E10" s="24">
        <f>SUM(E8:E9)</f>
        <v>9634652</v>
      </c>
      <c r="F10" s="25">
        <f>E10/D10*100</f>
        <v>109.72909089894434</v>
      </c>
      <c r="G10" s="96"/>
      <c r="H10" s="40"/>
    </row>
    <row r="11" spans="1:8">
      <c r="A11" s="44" t="s">
        <v>2</v>
      </c>
      <c r="B11" s="44"/>
      <c r="C11" s="28">
        <f>C57</f>
        <v>7631146</v>
      </c>
      <c r="D11" s="45">
        <v>7447599</v>
      </c>
      <c r="E11" s="45">
        <f>E57</f>
        <v>8078085</v>
      </c>
      <c r="F11" s="33">
        <f>E11/D11*100</f>
        <v>108.46562764724577</v>
      </c>
      <c r="G11" s="96"/>
      <c r="H11" s="40"/>
    </row>
    <row r="12" spans="1:8">
      <c r="A12" s="44" t="s">
        <v>37</v>
      </c>
      <c r="B12" s="44"/>
      <c r="C12" s="28">
        <f>C105</f>
        <v>840667</v>
      </c>
      <c r="D12" s="45">
        <v>1332800</v>
      </c>
      <c r="E12" s="45">
        <f>E105</f>
        <v>1349900</v>
      </c>
      <c r="F12" s="33">
        <f>E12/D12*100</f>
        <v>101.2830132052821</v>
      </c>
      <c r="G12" s="96"/>
      <c r="H12" s="40"/>
    </row>
    <row r="13" spans="1:8">
      <c r="A13" s="46" t="s">
        <v>33</v>
      </c>
      <c r="B13" s="46"/>
      <c r="C13" s="24">
        <f>SUM(C11:C12)</f>
        <v>8471813</v>
      </c>
      <c r="D13" s="24">
        <f t="shared" ref="D13" si="0">SUM(D11:D12)</f>
        <v>8780399</v>
      </c>
      <c r="E13" s="24">
        <f>SUM(E11:E12)</f>
        <v>9427985</v>
      </c>
      <c r="F13" s="25">
        <f>E13/D13*100</f>
        <v>107.37535959356745</v>
      </c>
      <c r="G13" s="96"/>
      <c r="H13" s="40"/>
    </row>
    <row r="14" spans="1:8">
      <c r="A14" s="47" t="s">
        <v>57</v>
      </c>
      <c r="B14" s="47"/>
      <c r="C14" s="28">
        <f>C10-C13</f>
        <v>99319</v>
      </c>
      <c r="D14" s="45">
        <f>D10-D13</f>
        <v>0</v>
      </c>
      <c r="E14" s="45">
        <f>E10-E13</f>
        <v>206667</v>
      </c>
      <c r="F14" s="21">
        <v>0</v>
      </c>
      <c r="G14" s="96"/>
      <c r="H14" s="40"/>
    </row>
    <row r="15" spans="1:8">
      <c r="A15" s="48"/>
      <c r="B15" s="48"/>
      <c r="C15" s="49"/>
      <c r="D15" s="49"/>
      <c r="E15" s="49"/>
      <c r="F15" s="50"/>
      <c r="G15" s="51"/>
      <c r="H15" s="95"/>
    </row>
    <row r="16" spans="1:8">
      <c r="A16" s="128" t="s">
        <v>65</v>
      </c>
      <c r="B16" s="128"/>
      <c r="C16" s="128"/>
      <c r="D16" s="128"/>
      <c r="E16" s="128"/>
      <c r="F16" s="128"/>
      <c r="G16" s="128"/>
      <c r="H16" s="95"/>
    </row>
    <row r="17" spans="1:8" ht="25.5">
      <c r="A17" s="124" t="s">
        <v>69</v>
      </c>
      <c r="B17" s="125"/>
      <c r="C17" s="52" t="s">
        <v>130</v>
      </c>
      <c r="D17" s="52" t="s">
        <v>72</v>
      </c>
      <c r="E17" s="52" t="s">
        <v>86</v>
      </c>
      <c r="F17" s="52" t="s">
        <v>56</v>
      </c>
      <c r="G17" s="52" t="s">
        <v>63</v>
      </c>
      <c r="H17" s="95"/>
    </row>
    <row r="18" spans="1:8">
      <c r="A18" s="127">
        <v>1</v>
      </c>
      <c r="B18" s="127"/>
      <c r="C18" s="43">
        <v>2</v>
      </c>
      <c r="D18" s="43">
        <v>3</v>
      </c>
      <c r="E18" s="43">
        <v>4</v>
      </c>
      <c r="F18" s="43">
        <v>5</v>
      </c>
      <c r="G18" s="43">
        <v>6</v>
      </c>
      <c r="H18" s="95"/>
    </row>
    <row r="19" spans="1:8">
      <c r="A19" s="44" t="s">
        <v>58</v>
      </c>
      <c r="B19" s="44"/>
      <c r="C19" s="45">
        <v>0</v>
      </c>
      <c r="D19" s="45">
        <v>0</v>
      </c>
      <c r="E19" s="45">
        <v>0</v>
      </c>
      <c r="F19" s="53">
        <v>0</v>
      </c>
      <c r="G19" s="53">
        <v>0</v>
      </c>
      <c r="H19" s="95"/>
    </row>
    <row r="20" spans="1:8">
      <c r="A20" s="44" t="s">
        <v>59</v>
      </c>
      <c r="B20" s="44"/>
      <c r="C20" s="45">
        <v>0</v>
      </c>
      <c r="D20" s="45">
        <v>0</v>
      </c>
      <c r="E20" s="45">
        <v>0</v>
      </c>
      <c r="F20" s="53">
        <v>0</v>
      </c>
      <c r="G20" s="53">
        <v>0</v>
      </c>
      <c r="H20" s="95"/>
    </row>
    <row r="21" spans="1:8">
      <c r="A21" s="47" t="s">
        <v>60</v>
      </c>
      <c r="B21" s="47"/>
      <c r="C21" s="54">
        <f>SUM(C19:C20)</f>
        <v>0</v>
      </c>
      <c r="D21" s="54">
        <f>SUM(D19:D20)</f>
        <v>0</v>
      </c>
      <c r="E21" s="54">
        <f>SUM(E19:E20)</f>
        <v>0</v>
      </c>
      <c r="F21" s="53">
        <v>0</v>
      </c>
      <c r="G21" s="53">
        <v>0</v>
      </c>
      <c r="H21" s="95"/>
    </row>
    <row r="22" spans="1:8">
      <c r="A22" s="47" t="s">
        <v>61</v>
      </c>
      <c r="B22" s="44"/>
      <c r="C22" s="54">
        <v>0</v>
      </c>
      <c r="D22" s="54">
        <v>0</v>
      </c>
      <c r="E22" s="54">
        <v>0</v>
      </c>
      <c r="F22" s="55">
        <v>0</v>
      </c>
      <c r="G22" s="55">
        <v>0</v>
      </c>
      <c r="H22" s="95"/>
    </row>
    <row r="23" spans="1:8">
      <c r="A23" s="48"/>
      <c r="B23" s="56"/>
      <c r="C23" s="57"/>
      <c r="D23" s="57"/>
      <c r="E23" s="57"/>
      <c r="F23" s="58"/>
      <c r="G23" s="58"/>
      <c r="H23" s="95"/>
    </row>
    <row r="24" spans="1:8">
      <c r="A24" s="48"/>
      <c r="B24" s="56"/>
      <c r="C24" s="57"/>
      <c r="D24" s="57"/>
      <c r="E24" s="57"/>
      <c r="F24" s="58"/>
      <c r="G24" s="58"/>
      <c r="H24" s="95"/>
    </row>
    <row r="25" spans="1:8">
      <c r="A25" s="48"/>
      <c r="B25" s="56"/>
      <c r="C25" s="57"/>
      <c r="D25" s="57"/>
      <c r="E25" s="57"/>
      <c r="F25" s="58"/>
      <c r="G25" s="58"/>
      <c r="H25" s="95"/>
    </row>
    <row r="26" spans="1:8">
      <c r="A26" s="48"/>
      <c r="B26" s="56"/>
      <c r="C26" s="57"/>
      <c r="D26" s="57"/>
      <c r="E26" s="57"/>
      <c r="F26" s="58"/>
      <c r="G26" s="58"/>
      <c r="H26" s="95"/>
    </row>
    <row r="27" spans="1:8">
      <c r="A27" s="48"/>
      <c r="B27" s="56"/>
      <c r="C27" s="57"/>
      <c r="D27" s="57"/>
      <c r="E27" s="57"/>
      <c r="F27" s="58"/>
      <c r="G27" s="58"/>
      <c r="H27" s="95"/>
    </row>
    <row r="28" spans="1:8">
      <c r="A28" s="48"/>
      <c r="B28" s="56"/>
      <c r="C28" s="57"/>
      <c r="D28" s="57"/>
      <c r="E28" s="57"/>
      <c r="F28" s="58"/>
      <c r="G28" s="58"/>
      <c r="H28" s="95"/>
    </row>
    <row r="29" spans="1:8">
      <c r="A29" s="48"/>
      <c r="B29" s="56"/>
      <c r="C29" s="57"/>
      <c r="D29" s="57"/>
      <c r="E29" s="57"/>
      <c r="F29" s="58"/>
      <c r="G29" s="58"/>
      <c r="H29" s="95"/>
    </row>
    <row r="30" spans="1:8" ht="30" customHeight="1">
      <c r="A30" s="48"/>
      <c r="B30" s="56"/>
      <c r="C30" s="59"/>
      <c r="D30" s="49"/>
      <c r="E30" s="49"/>
      <c r="F30" s="50"/>
      <c r="G30" s="51"/>
      <c r="H30" s="95"/>
    </row>
    <row r="31" spans="1:8" ht="30" customHeight="1">
      <c r="A31" s="128" t="s">
        <v>66</v>
      </c>
      <c r="B31" s="128"/>
      <c r="C31" s="128"/>
      <c r="D31" s="128"/>
      <c r="E31" s="128"/>
      <c r="F31" s="128"/>
      <c r="G31" s="128"/>
      <c r="H31" s="95"/>
    </row>
    <row r="32" spans="1:8" ht="30" customHeight="1">
      <c r="A32" s="124" t="s">
        <v>69</v>
      </c>
      <c r="B32" s="125"/>
      <c r="C32" s="52" t="s">
        <v>128</v>
      </c>
      <c r="D32" s="52" t="s">
        <v>72</v>
      </c>
      <c r="E32" s="52" t="s">
        <v>87</v>
      </c>
      <c r="F32" s="52" t="s">
        <v>56</v>
      </c>
      <c r="G32" s="52" t="s">
        <v>63</v>
      </c>
      <c r="H32" s="95"/>
    </row>
    <row r="33" spans="1:13">
      <c r="A33" s="127">
        <v>1</v>
      </c>
      <c r="B33" s="127"/>
      <c r="C33" s="43">
        <v>2</v>
      </c>
      <c r="D33" s="43">
        <v>3</v>
      </c>
      <c r="E33" s="43">
        <v>4</v>
      </c>
      <c r="F33" s="43">
        <v>5</v>
      </c>
      <c r="G33" s="43">
        <v>6</v>
      </c>
      <c r="H33" s="95"/>
    </row>
    <row r="34" spans="1:13">
      <c r="A34" s="44" t="s">
        <v>62</v>
      </c>
      <c r="B34" s="44"/>
      <c r="C34" s="28">
        <v>2603801</v>
      </c>
      <c r="D34" s="45">
        <v>2703120</v>
      </c>
      <c r="E34" s="45">
        <v>2703120</v>
      </c>
      <c r="F34" s="33">
        <f>E34/C34*100</f>
        <v>103.81438520071234</v>
      </c>
      <c r="G34" s="33">
        <f>E34/D34*100</f>
        <v>100</v>
      </c>
      <c r="H34" s="97"/>
      <c r="I34" s="2"/>
      <c r="J34" s="2"/>
    </row>
    <row r="35" spans="1:13" ht="26.25" customHeight="1">
      <c r="A35" s="120" t="s">
        <v>68</v>
      </c>
      <c r="B35" s="121"/>
      <c r="C35" s="28">
        <v>2703120</v>
      </c>
      <c r="D35" s="45">
        <v>2703119</v>
      </c>
      <c r="E35" s="45">
        <f>E14</f>
        <v>206667</v>
      </c>
      <c r="F35" s="33">
        <f>E35/C35*100</f>
        <v>7.6454985350261921</v>
      </c>
      <c r="G35" s="33">
        <f>E35/D35*100</f>
        <v>7.6455013634249918</v>
      </c>
      <c r="H35" s="97"/>
      <c r="I35" s="2"/>
      <c r="J35" s="2"/>
    </row>
    <row r="36" spans="1:13">
      <c r="A36" s="48"/>
      <c r="B36" s="48"/>
      <c r="C36" s="49"/>
      <c r="D36" s="49"/>
      <c r="E36" s="49"/>
      <c r="F36" s="50"/>
      <c r="G36" s="51"/>
      <c r="H36" s="97"/>
      <c r="I36" s="2"/>
      <c r="J36" s="2"/>
    </row>
    <row r="37" spans="1:13">
      <c r="A37" s="130" t="s">
        <v>67</v>
      </c>
      <c r="B37" s="131"/>
      <c r="C37" s="131"/>
      <c r="D37" s="131"/>
      <c r="E37" s="131"/>
      <c r="F37" s="131"/>
      <c r="G37" s="131"/>
      <c r="H37" s="97"/>
      <c r="I37" s="2"/>
      <c r="J37" s="2"/>
    </row>
    <row r="38" spans="1:13">
      <c r="A38" s="129" t="s">
        <v>38</v>
      </c>
      <c r="B38" s="130"/>
      <c r="C38" s="130"/>
      <c r="D38" s="130"/>
      <c r="E38" s="130"/>
      <c r="F38" s="60"/>
      <c r="G38" s="61"/>
      <c r="H38" s="97"/>
      <c r="I38" s="2"/>
      <c r="J38" s="1"/>
    </row>
    <row r="39" spans="1:13" ht="25.5">
      <c r="A39" s="124" t="s">
        <v>69</v>
      </c>
      <c r="B39" s="125"/>
      <c r="C39" s="52" t="s">
        <v>128</v>
      </c>
      <c r="D39" s="52" t="s">
        <v>72</v>
      </c>
      <c r="E39" s="52" t="s">
        <v>86</v>
      </c>
      <c r="F39" s="52" t="s">
        <v>56</v>
      </c>
      <c r="G39" s="52" t="s">
        <v>63</v>
      </c>
      <c r="H39" s="97"/>
      <c r="I39" s="2"/>
      <c r="J39" s="1"/>
    </row>
    <row r="40" spans="1:13">
      <c r="A40" s="126">
        <v>1</v>
      </c>
      <c r="B40" s="126"/>
      <c r="C40" s="62">
        <v>2</v>
      </c>
      <c r="D40" s="62">
        <v>3</v>
      </c>
      <c r="E40" s="62">
        <v>4</v>
      </c>
      <c r="F40" s="62">
        <v>5</v>
      </c>
      <c r="G40" s="62">
        <v>6</v>
      </c>
      <c r="H40" s="97"/>
      <c r="I40" s="2"/>
      <c r="J40" s="1"/>
    </row>
    <row r="41" spans="1:13">
      <c r="A41" s="63">
        <v>6</v>
      </c>
      <c r="B41" s="44" t="s">
        <v>12</v>
      </c>
      <c r="C41" s="64">
        <f>SUM(C42:C49)</f>
        <v>8570738</v>
      </c>
      <c r="D41" s="65">
        <f>SUM(D42:D50)</f>
        <v>8780399</v>
      </c>
      <c r="E41" s="65">
        <f>SUM(E42:E49)</f>
        <v>9633952</v>
      </c>
      <c r="F41" s="66">
        <f>E41/C41*100</f>
        <v>112.40516277594766</v>
      </c>
      <c r="G41" s="66">
        <f>E41/D41*100</f>
        <v>109.72111859609113</v>
      </c>
      <c r="H41" s="98"/>
      <c r="J41" s="1"/>
    </row>
    <row r="42" spans="1:13">
      <c r="A42" s="67" t="s">
        <v>3</v>
      </c>
      <c r="B42" s="68" t="s">
        <v>4</v>
      </c>
      <c r="C42" s="64">
        <v>0</v>
      </c>
      <c r="D42" s="65">
        <v>0</v>
      </c>
      <c r="E42" s="65">
        <v>0</v>
      </c>
      <c r="F42" s="66">
        <v>0</v>
      </c>
      <c r="G42" s="66">
        <v>0</v>
      </c>
      <c r="H42" s="98"/>
      <c r="J42" s="1"/>
    </row>
    <row r="43" spans="1:13">
      <c r="A43" s="67" t="s">
        <v>5</v>
      </c>
      <c r="B43" s="68" t="s">
        <v>6</v>
      </c>
      <c r="C43" s="64">
        <v>0</v>
      </c>
      <c r="D43" s="65">
        <v>0</v>
      </c>
      <c r="E43" s="65">
        <v>0</v>
      </c>
      <c r="F43" s="66">
        <v>0</v>
      </c>
      <c r="G43" s="66">
        <v>0</v>
      </c>
      <c r="H43" s="98"/>
      <c r="J43" s="1"/>
    </row>
    <row r="44" spans="1:13">
      <c r="A44" s="67">
        <v>639</v>
      </c>
      <c r="B44" s="68" t="s">
        <v>7</v>
      </c>
      <c r="C44" s="64">
        <v>2774575</v>
      </c>
      <c r="D44" s="65">
        <f>2319852+7912</f>
        <v>2327764</v>
      </c>
      <c r="E44" s="65">
        <v>3174221</v>
      </c>
      <c r="F44" s="66">
        <f t="shared" ref="F44:F51" si="1">E44/C44*100</f>
        <v>114.40386365479398</v>
      </c>
      <c r="G44" s="66">
        <f t="shared" ref="G44:G51" si="2">E44/D44*100</f>
        <v>136.36352310629428</v>
      </c>
      <c r="H44" s="98"/>
      <c r="J44" s="1"/>
    </row>
    <row r="45" spans="1:13">
      <c r="A45" s="67">
        <v>64</v>
      </c>
      <c r="B45" s="68" t="s">
        <v>8</v>
      </c>
      <c r="C45" s="64">
        <v>274</v>
      </c>
      <c r="D45" s="65">
        <v>0</v>
      </c>
      <c r="E45" s="65">
        <v>275</v>
      </c>
      <c r="F45" s="66">
        <f t="shared" si="1"/>
        <v>100.36496350364963</v>
      </c>
      <c r="G45" s="66">
        <v>0</v>
      </c>
      <c r="H45" s="98"/>
      <c r="J45" s="1"/>
    </row>
    <row r="46" spans="1:13">
      <c r="A46" s="67">
        <v>661</v>
      </c>
      <c r="B46" s="68" t="s">
        <v>9</v>
      </c>
      <c r="C46" s="64">
        <v>2884996</v>
      </c>
      <c r="D46" s="65">
        <v>2800000</v>
      </c>
      <c r="E46" s="65">
        <v>3120000</v>
      </c>
      <c r="F46" s="66">
        <f t="shared" si="1"/>
        <v>108.14573053134215</v>
      </c>
      <c r="G46" s="66">
        <f t="shared" si="2"/>
        <v>111.42857142857143</v>
      </c>
      <c r="H46" s="98"/>
      <c r="J46" s="1"/>
      <c r="M46" s="4"/>
    </row>
    <row r="47" spans="1:13">
      <c r="A47" s="67">
        <v>663</v>
      </c>
      <c r="B47" s="68" t="s">
        <v>131</v>
      </c>
      <c r="C47" s="64">
        <v>0</v>
      </c>
      <c r="D47" s="65">
        <v>0</v>
      </c>
      <c r="E47" s="65">
        <v>3991</v>
      </c>
      <c r="F47" s="66">
        <v>0</v>
      </c>
      <c r="G47" s="66">
        <v>0</v>
      </c>
      <c r="H47" s="98"/>
      <c r="J47" s="1"/>
      <c r="M47" s="4"/>
    </row>
    <row r="48" spans="1:13">
      <c r="A48" s="67">
        <v>68</v>
      </c>
      <c r="B48" s="68" t="s">
        <v>129</v>
      </c>
      <c r="C48" s="64">
        <v>491</v>
      </c>
      <c r="D48" s="65">
        <v>0</v>
      </c>
      <c r="E48" s="65">
        <v>3800</v>
      </c>
      <c r="F48" s="66">
        <v>0</v>
      </c>
      <c r="G48" s="66">
        <v>0</v>
      </c>
      <c r="H48" s="98"/>
      <c r="J48" s="1"/>
      <c r="M48" s="4"/>
    </row>
    <row r="49" spans="1:8">
      <c r="A49" s="67">
        <v>67</v>
      </c>
      <c r="B49" s="68" t="s">
        <v>10</v>
      </c>
      <c r="C49" s="64">
        <v>2910402</v>
      </c>
      <c r="D49" s="65">
        <v>3652635</v>
      </c>
      <c r="E49" s="65">
        <v>3331665</v>
      </c>
      <c r="F49" s="66">
        <f t="shared" si="1"/>
        <v>114.47439219736654</v>
      </c>
      <c r="G49" s="66">
        <f t="shared" si="2"/>
        <v>91.212645117839585</v>
      </c>
      <c r="H49" s="98"/>
    </row>
    <row r="50" spans="1:8">
      <c r="A50" s="67">
        <v>7</v>
      </c>
      <c r="B50" s="68" t="s">
        <v>11</v>
      </c>
      <c r="C50" s="69">
        <v>394</v>
      </c>
      <c r="D50" s="70">
        <v>0</v>
      </c>
      <c r="E50" s="70">
        <v>700</v>
      </c>
      <c r="F50" s="66">
        <f t="shared" si="1"/>
        <v>177.66497461928935</v>
      </c>
      <c r="G50" s="66">
        <v>0</v>
      </c>
      <c r="H50" s="98"/>
    </row>
    <row r="51" spans="1:8">
      <c r="A51" s="71"/>
      <c r="B51" s="72" t="s">
        <v>1</v>
      </c>
      <c r="C51" s="73">
        <f>C41+C50</f>
        <v>8571132</v>
      </c>
      <c r="D51" s="74">
        <f>SUM(D41,D50)</f>
        <v>8780399</v>
      </c>
      <c r="E51" s="74">
        <f>E41+E50</f>
        <v>9634652</v>
      </c>
      <c r="F51" s="75">
        <f t="shared" si="1"/>
        <v>112.40816265576122</v>
      </c>
      <c r="G51" s="75">
        <f t="shared" si="2"/>
        <v>109.72909089894434</v>
      </c>
      <c r="H51" s="98"/>
    </row>
    <row r="52" spans="1:8">
      <c r="A52" s="76"/>
      <c r="B52" s="77"/>
      <c r="C52" s="78"/>
      <c r="D52" s="78"/>
      <c r="E52" s="78"/>
      <c r="F52" s="40"/>
      <c r="G52" s="40"/>
      <c r="H52" s="95"/>
    </row>
    <row r="53" spans="1:8">
      <c r="A53" s="79"/>
      <c r="B53" s="79"/>
      <c r="C53" s="79"/>
      <c r="D53" s="79"/>
      <c r="E53" s="79"/>
      <c r="F53" s="79"/>
      <c r="G53" s="79"/>
      <c r="H53" s="95"/>
    </row>
    <row r="54" spans="1:8">
      <c r="A54" s="132" t="s">
        <v>35</v>
      </c>
      <c r="B54" s="133"/>
      <c r="C54" s="133"/>
      <c r="D54" s="133"/>
      <c r="E54" s="133"/>
      <c r="F54" s="133"/>
      <c r="G54" s="80"/>
      <c r="H54" s="95"/>
    </row>
    <row r="55" spans="1:8" ht="38.25">
      <c r="A55" s="122" t="s">
        <v>70</v>
      </c>
      <c r="B55" s="123"/>
      <c r="C55" s="81" t="s">
        <v>128</v>
      </c>
      <c r="D55" s="81" t="s">
        <v>132</v>
      </c>
      <c r="E55" s="82" t="s">
        <v>133</v>
      </c>
      <c r="F55" s="83" t="s">
        <v>56</v>
      </c>
      <c r="G55" s="83" t="s">
        <v>63</v>
      </c>
      <c r="H55" s="95"/>
    </row>
    <row r="56" spans="1:8">
      <c r="A56" s="110">
        <v>1</v>
      </c>
      <c r="B56" s="110"/>
      <c r="C56" s="84">
        <v>2</v>
      </c>
      <c r="D56" s="84">
        <v>3</v>
      </c>
      <c r="E56" s="84">
        <v>4</v>
      </c>
      <c r="F56" s="84">
        <v>5</v>
      </c>
      <c r="G56" s="84">
        <v>6</v>
      </c>
      <c r="H56" s="95"/>
    </row>
    <row r="57" spans="1:8">
      <c r="A57" s="19">
        <v>3</v>
      </c>
      <c r="B57" s="19" t="s">
        <v>34</v>
      </c>
      <c r="C57" s="20">
        <f>SUM(C58,C59,C89,C93,C102)</f>
        <v>7631146</v>
      </c>
      <c r="D57" s="20">
        <f>SUM(D58+D59+D89+D93+D99)</f>
        <v>7447599</v>
      </c>
      <c r="E57" s="20">
        <f>SUM(E58,E59,E89,E93,E99,E102)</f>
        <v>8078085</v>
      </c>
      <c r="F57" s="21">
        <f>E57/C57*100-100</f>
        <v>5.8567743298319783</v>
      </c>
      <c r="G57" s="21">
        <f>E57/D57*100</f>
        <v>108.46562764724577</v>
      </c>
      <c r="H57" s="98"/>
    </row>
    <row r="58" spans="1:8">
      <c r="A58" s="22">
        <v>31</v>
      </c>
      <c r="B58" s="23" t="s">
        <v>13</v>
      </c>
      <c r="C58" s="24">
        <v>4521385</v>
      </c>
      <c r="D58" s="24">
        <v>5043959</v>
      </c>
      <c r="E58" s="24">
        <v>5285108</v>
      </c>
      <c r="F58" s="25">
        <f>E58/C58*100</f>
        <v>116.89135076973096</v>
      </c>
      <c r="G58" s="25">
        <f t="shared" ref="G58:G118" si="3">E58/D58*100</f>
        <v>104.78094687129693</v>
      </c>
      <c r="H58" s="95"/>
    </row>
    <row r="59" spans="1:8">
      <c r="A59" s="22">
        <v>32</v>
      </c>
      <c r="B59" s="23" t="s">
        <v>80</v>
      </c>
      <c r="C59" s="24">
        <f>SUM(C60,C65,C72,C82)</f>
        <v>2476996</v>
      </c>
      <c r="D59" s="24">
        <f>SUM(D60+D65+D72+D82)</f>
        <v>2347270</v>
      </c>
      <c r="E59" s="24">
        <f>SUM(E60,E65,E72,E82,)</f>
        <v>2593006</v>
      </c>
      <c r="F59" s="25">
        <f t="shared" ref="F59" si="4">E59/C59*100</f>
        <v>104.68349565360622</v>
      </c>
      <c r="G59" s="25">
        <f t="shared" si="3"/>
        <v>110.46901293843486</v>
      </c>
      <c r="H59" s="98"/>
    </row>
    <row r="60" spans="1:8">
      <c r="A60" s="31">
        <v>321</v>
      </c>
      <c r="B60" s="32" t="s">
        <v>14</v>
      </c>
      <c r="C60" s="20">
        <f>SUM(C61:C64)</f>
        <v>638493</v>
      </c>
      <c r="D60" s="20">
        <f>SUM(D61:D64)</f>
        <v>557453</v>
      </c>
      <c r="E60" s="20">
        <f>SUM(E61:E64)</f>
        <v>709510</v>
      </c>
      <c r="F60" s="21">
        <f t="shared" ref="F60:F90" si="5">E60/C60*100</f>
        <v>111.12259648892</v>
      </c>
      <c r="G60" s="21">
        <f t="shared" si="3"/>
        <v>127.27709780017329</v>
      </c>
      <c r="H60" s="98"/>
    </row>
    <row r="61" spans="1:8">
      <c r="A61" s="26">
        <v>3211</v>
      </c>
      <c r="B61" s="27" t="s">
        <v>39</v>
      </c>
      <c r="C61" s="99">
        <v>172296</v>
      </c>
      <c r="D61" s="28">
        <v>189658</v>
      </c>
      <c r="E61" s="28">
        <v>220800</v>
      </c>
      <c r="F61" s="29">
        <f t="shared" si="5"/>
        <v>128.15155314110601</v>
      </c>
      <c r="G61" s="21">
        <f t="shared" si="3"/>
        <v>116.42008246422509</v>
      </c>
      <c r="H61" s="95"/>
    </row>
    <row r="62" spans="1:8" ht="25.5">
      <c r="A62" s="26">
        <v>3212</v>
      </c>
      <c r="B62" s="27" t="s">
        <v>40</v>
      </c>
      <c r="C62" s="99">
        <v>382379</v>
      </c>
      <c r="D62" s="28">
        <v>320590</v>
      </c>
      <c r="E62" s="28">
        <v>440650</v>
      </c>
      <c r="F62" s="29">
        <f t="shared" si="5"/>
        <v>115.23906909113732</v>
      </c>
      <c r="G62" s="21">
        <f t="shared" si="3"/>
        <v>137.44970211173148</v>
      </c>
      <c r="H62" s="100"/>
    </row>
    <row r="63" spans="1:8">
      <c r="A63" s="26">
        <v>3213</v>
      </c>
      <c r="B63" s="27" t="s">
        <v>41</v>
      </c>
      <c r="C63" s="99">
        <v>82176</v>
      </c>
      <c r="D63" s="28">
        <v>45205</v>
      </c>
      <c r="E63" s="28">
        <v>45990</v>
      </c>
      <c r="F63" s="29">
        <f t="shared" si="5"/>
        <v>55.965245327102807</v>
      </c>
      <c r="G63" s="21">
        <f t="shared" si="3"/>
        <v>101.73653356929545</v>
      </c>
      <c r="H63" s="95"/>
    </row>
    <row r="64" spans="1:8">
      <c r="A64" s="26">
        <v>3214</v>
      </c>
      <c r="B64" s="27" t="s">
        <v>42</v>
      </c>
      <c r="C64" s="99">
        <v>1642</v>
      </c>
      <c r="D64" s="28">
        <v>2000</v>
      </c>
      <c r="E64" s="28">
        <v>2070</v>
      </c>
      <c r="F64" s="29">
        <f t="shared" si="5"/>
        <v>126.06577344701584</v>
      </c>
      <c r="G64" s="21">
        <f t="shared" si="3"/>
        <v>103.49999999999999</v>
      </c>
      <c r="H64" s="95"/>
    </row>
    <row r="65" spans="1:9">
      <c r="A65" s="31">
        <v>322</v>
      </c>
      <c r="B65" s="32" t="s">
        <v>15</v>
      </c>
      <c r="C65" s="20">
        <f>SUM(C66:C71)</f>
        <v>694578</v>
      </c>
      <c r="D65" s="20">
        <f>SUM(D66:D71)</f>
        <v>603704</v>
      </c>
      <c r="E65" s="20">
        <f>SUM(E66:E71)</f>
        <v>696735</v>
      </c>
      <c r="F65" s="21">
        <f t="shared" si="5"/>
        <v>100.31054827535569</v>
      </c>
      <c r="G65" s="21">
        <f t="shared" si="3"/>
        <v>115.41003538157773</v>
      </c>
      <c r="H65" s="101"/>
    </row>
    <row r="66" spans="1:9">
      <c r="A66" s="26">
        <v>3221</v>
      </c>
      <c r="B66" s="27" t="s">
        <v>55</v>
      </c>
      <c r="C66" s="28">
        <v>40048</v>
      </c>
      <c r="D66" s="28">
        <v>35057</v>
      </c>
      <c r="E66" s="28">
        <v>40265</v>
      </c>
      <c r="F66" s="29">
        <f t="shared" si="5"/>
        <v>100.54184978026368</v>
      </c>
      <c r="G66" s="21">
        <f t="shared" si="3"/>
        <v>114.85580625837922</v>
      </c>
      <c r="H66" s="95"/>
    </row>
    <row r="67" spans="1:9">
      <c r="A67" s="26">
        <v>3222</v>
      </c>
      <c r="B67" s="27" t="s">
        <v>43</v>
      </c>
      <c r="C67" s="28">
        <v>174358</v>
      </c>
      <c r="D67" s="28">
        <v>246132</v>
      </c>
      <c r="E67" s="28">
        <v>230250</v>
      </c>
      <c r="F67" s="29">
        <f t="shared" si="5"/>
        <v>132.05588501818099</v>
      </c>
      <c r="G67" s="21">
        <f t="shared" si="3"/>
        <v>93.547364828628545</v>
      </c>
      <c r="H67" s="98"/>
    </row>
    <row r="68" spans="1:9">
      <c r="A68" s="26">
        <v>3223</v>
      </c>
      <c r="B68" s="27" t="s">
        <v>16</v>
      </c>
      <c r="C68" s="28">
        <v>271503</v>
      </c>
      <c r="D68" s="28">
        <v>187854</v>
      </c>
      <c r="E68" s="28">
        <v>244900</v>
      </c>
      <c r="F68" s="29">
        <f t="shared" si="5"/>
        <v>90.20158156631787</v>
      </c>
      <c r="G68" s="21">
        <f t="shared" si="3"/>
        <v>130.36720005962076</v>
      </c>
      <c r="H68" s="95"/>
    </row>
    <row r="69" spans="1:9">
      <c r="A69" s="26">
        <v>3224</v>
      </c>
      <c r="B69" s="27" t="s">
        <v>17</v>
      </c>
      <c r="C69" s="28">
        <v>139064</v>
      </c>
      <c r="D69" s="28">
        <v>102052</v>
      </c>
      <c r="E69" s="28">
        <v>149220</v>
      </c>
      <c r="F69" s="29">
        <f t="shared" si="5"/>
        <v>107.30311223609273</v>
      </c>
      <c r="G69" s="21">
        <f t="shared" si="3"/>
        <v>146.21957433465292</v>
      </c>
      <c r="H69" s="95"/>
    </row>
    <row r="70" spans="1:9">
      <c r="A70" s="26">
        <v>3225</v>
      </c>
      <c r="B70" s="27" t="s">
        <v>18</v>
      </c>
      <c r="C70" s="28">
        <v>22204</v>
      </c>
      <c r="D70" s="28">
        <v>20614</v>
      </c>
      <c r="E70" s="28">
        <v>19200</v>
      </c>
      <c r="F70" s="29">
        <f t="shared" si="5"/>
        <v>86.470906143037297</v>
      </c>
      <c r="G70" s="21">
        <f t="shared" si="3"/>
        <v>93.140584069079267</v>
      </c>
      <c r="H70" s="95"/>
    </row>
    <row r="71" spans="1:9">
      <c r="A71" s="26">
        <v>3227</v>
      </c>
      <c r="B71" s="27" t="s">
        <v>83</v>
      </c>
      <c r="C71" s="28">
        <v>47401</v>
      </c>
      <c r="D71" s="28">
        <v>11995</v>
      </c>
      <c r="E71" s="28">
        <v>12900</v>
      </c>
      <c r="F71" s="29">
        <f t="shared" si="5"/>
        <v>27.214615725406638</v>
      </c>
      <c r="G71" s="21">
        <f t="shared" si="3"/>
        <v>107.54481033764067</v>
      </c>
      <c r="H71" s="95"/>
    </row>
    <row r="72" spans="1:9">
      <c r="A72" s="31">
        <v>323</v>
      </c>
      <c r="B72" s="32" t="s">
        <v>19</v>
      </c>
      <c r="C72" s="20">
        <f>SUM(C73:C81)</f>
        <v>1035649</v>
      </c>
      <c r="D72" s="20">
        <f>SUM(D73:D81)</f>
        <v>1066513</v>
      </c>
      <c r="E72" s="20">
        <f>SUM(E73:E81)</f>
        <v>1068211</v>
      </c>
      <c r="F72" s="21">
        <f t="shared" si="5"/>
        <v>103.14411542906912</v>
      </c>
      <c r="G72" s="21">
        <f t="shared" si="3"/>
        <v>100.15921043625346</v>
      </c>
      <c r="H72" s="95"/>
    </row>
    <row r="73" spans="1:9">
      <c r="A73" s="26">
        <v>3231</v>
      </c>
      <c r="B73" s="27" t="s">
        <v>20</v>
      </c>
      <c r="C73" s="28">
        <v>19604</v>
      </c>
      <c r="D73" s="28">
        <v>16778</v>
      </c>
      <c r="E73" s="28">
        <v>18190</v>
      </c>
      <c r="F73" s="29">
        <f t="shared" si="5"/>
        <v>92.787186288512544</v>
      </c>
      <c r="G73" s="21">
        <f t="shared" si="3"/>
        <v>108.41578257241626</v>
      </c>
      <c r="H73" s="95"/>
    </row>
    <row r="74" spans="1:9" ht="25.5">
      <c r="A74" s="26">
        <v>3232</v>
      </c>
      <c r="B74" s="27" t="s">
        <v>118</v>
      </c>
      <c r="C74" s="28">
        <v>400902</v>
      </c>
      <c r="D74" s="28">
        <v>298615</v>
      </c>
      <c r="E74" s="28">
        <v>337898</v>
      </c>
      <c r="F74" s="29">
        <f t="shared" si="5"/>
        <v>84.284438590977345</v>
      </c>
      <c r="G74" s="21">
        <f t="shared" si="3"/>
        <v>113.15506588751403</v>
      </c>
      <c r="H74" s="95"/>
      <c r="I74" s="1"/>
    </row>
    <row r="75" spans="1:9">
      <c r="A75" s="27">
        <v>3233</v>
      </c>
      <c r="B75" s="27" t="s">
        <v>21</v>
      </c>
      <c r="C75" s="28">
        <v>16288</v>
      </c>
      <c r="D75" s="28">
        <v>10900</v>
      </c>
      <c r="E75" s="28">
        <v>12400</v>
      </c>
      <c r="F75" s="29">
        <f t="shared" si="5"/>
        <v>76.129666011787819</v>
      </c>
      <c r="G75" s="21">
        <f t="shared" si="3"/>
        <v>113.76146788990826</v>
      </c>
      <c r="H75" s="95"/>
    </row>
    <row r="76" spans="1:9">
      <c r="A76" s="27">
        <v>3234</v>
      </c>
      <c r="B76" s="27" t="s">
        <v>22</v>
      </c>
      <c r="C76" s="28">
        <v>21586</v>
      </c>
      <c r="D76" s="28">
        <v>40000</v>
      </c>
      <c r="E76" s="28">
        <v>46900</v>
      </c>
      <c r="F76" s="29">
        <f t="shared" si="5"/>
        <v>217.27045307143521</v>
      </c>
      <c r="G76" s="21">
        <f t="shared" si="3"/>
        <v>117.25000000000001</v>
      </c>
      <c r="H76" s="95"/>
    </row>
    <row r="77" spans="1:9">
      <c r="A77" s="27">
        <v>3235</v>
      </c>
      <c r="B77" s="27" t="s">
        <v>23</v>
      </c>
      <c r="C77" s="28">
        <v>185732</v>
      </c>
      <c r="D77" s="28">
        <v>191940</v>
      </c>
      <c r="E77" s="28">
        <v>209500</v>
      </c>
      <c r="F77" s="29">
        <f t="shared" si="5"/>
        <v>112.79693321560099</v>
      </c>
      <c r="G77" s="21">
        <f t="shared" si="3"/>
        <v>109.14869229967698</v>
      </c>
      <c r="H77" s="95"/>
    </row>
    <row r="78" spans="1:9">
      <c r="A78" s="27">
        <v>3236</v>
      </c>
      <c r="B78" s="27" t="s">
        <v>44</v>
      </c>
      <c r="C78" s="28">
        <v>4086</v>
      </c>
      <c r="D78" s="28">
        <v>5600</v>
      </c>
      <c r="E78" s="28">
        <v>5400</v>
      </c>
      <c r="F78" s="29">
        <f t="shared" si="5"/>
        <v>132.15859030837004</v>
      </c>
      <c r="G78" s="21">
        <f t="shared" si="3"/>
        <v>96.428571428571431</v>
      </c>
      <c r="H78" s="95"/>
    </row>
    <row r="79" spans="1:9">
      <c r="A79" s="27">
        <v>3237</v>
      </c>
      <c r="B79" s="27" t="s">
        <v>24</v>
      </c>
      <c r="C79" s="28">
        <v>264559</v>
      </c>
      <c r="D79" s="28">
        <v>341000</v>
      </c>
      <c r="E79" s="28">
        <v>315552</v>
      </c>
      <c r="F79" s="29">
        <f t="shared" si="5"/>
        <v>119.27471754882654</v>
      </c>
      <c r="G79" s="21">
        <f t="shared" si="3"/>
        <v>92.537243401759525</v>
      </c>
      <c r="H79" s="95"/>
    </row>
    <row r="80" spans="1:9">
      <c r="A80" s="27">
        <v>3238</v>
      </c>
      <c r="B80" s="27" t="s">
        <v>25</v>
      </c>
      <c r="C80" s="28">
        <v>34492</v>
      </c>
      <c r="D80" s="28">
        <v>25280</v>
      </c>
      <c r="E80" s="28">
        <v>19371</v>
      </c>
      <c r="F80" s="29">
        <f t="shared" si="5"/>
        <v>56.160848892496809</v>
      </c>
      <c r="G80" s="21">
        <f t="shared" si="3"/>
        <v>76.625791139240505</v>
      </c>
      <c r="H80" s="95"/>
    </row>
    <row r="81" spans="1:9">
      <c r="A81" s="27">
        <v>3239</v>
      </c>
      <c r="B81" s="27" t="s">
        <v>84</v>
      </c>
      <c r="C81" s="28">
        <v>88400</v>
      </c>
      <c r="D81" s="28">
        <v>136400</v>
      </c>
      <c r="E81" s="28">
        <v>103000</v>
      </c>
      <c r="F81" s="29">
        <f t="shared" si="5"/>
        <v>116.5158371040724</v>
      </c>
      <c r="G81" s="21">
        <f t="shared" si="3"/>
        <v>75.513196480938419</v>
      </c>
      <c r="H81" s="95"/>
    </row>
    <row r="82" spans="1:9">
      <c r="A82" s="32">
        <v>329</v>
      </c>
      <c r="B82" s="32" t="s">
        <v>26</v>
      </c>
      <c r="C82" s="20">
        <f>SUM(C83:C88)</f>
        <v>108276</v>
      </c>
      <c r="D82" s="20">
        <f>SUM(D83:D88)</f>
        <v>119600</v>
      </c>
      <c r="E82" s="20">
        <f>SUM(E83:E88)</f>
        <v>118550</v>
      </c>
      <c r="F82" s="21">
        <f t="shared" si="5"/>
        <v>109.48871402711589</v>
      </c>
      <c r="G82" s="21">
        <f t="shared" si="3"/>
        <v>99.12207357859532</v>
      </c>
      <c r="H82" s="102"/>
    </row>
    <row r="83" spans="1:9">
      <c r="A83" s="27">
        <v>3291</v>
      </c>
      <c r="B83" s="27" t="s">
        <v>45</v>
      </c>
      <c r="C83" s="28">
        <v>11709</v>
      </c>
      <c r="D83" s="28">
        <v>16000</v>
      </c>
      <c r="E83" s="28">
        <v>17550</v>
      </c>
      <c r="F83" s="29">
        <f t="shared" si="5"/>
        <v>149.88470407378941</v>
      </c>
      <c r="G83" s="21">
        <f t="shared" si="3"/>
        <v>109.6875</v>
      </c>
      <c r="H83" s="95"/>
    </row>
    <row r="84" spans="1:9">
      <c r="A84" s="27">
        <v>3292</v>
      </c>
      <c r="B84" s="27" t="s">
        <v>27</v>
      </c>
      <c r="C84" s="28">
        <v>36345</v>
      </c>
      <c r="D84" s="28">
        <v>45500</v>
      </c>
      <c r="E84" s="28">
        <v>53000</v>
      </c>
      <c r="F84" s="29">
        <f t="shared" si="5"/>
        <v>145.82473517677809</v>
      </c>
      <c r="G84" s="21">
        <f t="shared" si="3"/>
        <v>116.4835164835165</v>
      </c>
      <c r="H84" s="95"/>
    </row>
    <row r="85" spans="1:9">
      <c r="A85" s="27">
        <v>3293</v>
      </c>
      <c r="B85" s="27" t="s">
        <v>28</v>
      </c>
      <c r="C85" s="28">
        <v>10223</v>
      </c>
      <c r="D85" s="28">
        <v>11500</v>
      </c>
      <c r="E85" s="28">
        <v>8500</v>
      </c>
      <c r="F85" s="29">
        <f t="shared" si="5"/>
        <v>83.14584759855228</v>
      </c>
      <c r="G85" s="21">
        <f t="shared" si="3"/>
        <v>73.91304347826086</v>
      </c>
      <c r="H85" s="95"/>
    </row>
    <row r="86" spans="1:9">
      <c r="A86" s="27">
        <v>3294</v>
      </c>
      <c r="B86" s="27" t="s">
        <v>29</v>
      </c>
      <c r="C86" s="28">
        <v>31643</v>
      </c>
      <c r="D86" s="28">
        <v>20100</v>
      </c>
      <c r="E86" s="28">
        <v>16300</v>
      </c>
      <c r="F86" s="29">
        <f t="shared" si="5"/>
        <v>51.512182789242488</v>
      </c>
      <c r="G86" s="21">
        <f t="shared" si="3"/>
        <v>81.094527363184071</v>
      </c>
      <c r="H86" s="95"/>
    </row>
    <row r="87" spans="1:9">
      <c r="A87" s="26">
        <v>3295</v>
      </c>
      <c r="B87" s="27" t="s">
        <v>73</v>
      </c>
      <c r="C87" s="28">
        <v>4959</v>
      </c>
      <c r="D87" s="28">
        <v>2500</v>
      </c>
      <c r="E87" s="28">
        <v>6400</v>
      </c>
      <c r="F87" s="29">
        <f t="shared" si="5"/>
        <v>129.05827787860454</v>
      </c>
      <c r="G87" s="21">
        <v>0</v>
      </c>
      <c r="H87" s="98"/>
      <c r="I87" s="1"/>
    </row>
    <row r="88" spans="1:9">
      <c r="A88" s="26">
        <v>3299</v>
      </c>
      <c r="B88" s="27" t="s">
        <v>74</v>
      </c>
      <c r="C88" s="28">
        <v>13397</v>
      </c>
      <c r="D88" s="28">
        <v>24000</v>
      </c>
      <c r="E88" s="28">
        <v>16800</v>
      </c>
      <c r="F88" s="29">
        <f t="shared" si="5"/>
        <v>125.4012092259461</v>
      </c>
      <c r="G88" s="21">
        <f t="shared" si="3"/>
        <v>70</v>
      </c>
      <c r="H88" s="98"/>
      <c r="I88" s="1"/>
    </row>
    <row r="89" spans="1:9">
      <c r="A89" s="23">
        <v>34</v>
      </c>
      <c r="B89" s="23" t="s">
        <v>30</v>
      </c>
      <c r="C89" s="24">
        <f>SUM(C91:C92)</f>
        <v>10087</v>
      </c>
      <c r="D89" s="24">
        <f>SUM(D90)</f>
        <v>10000</v>
      </c>
      <c r="E89" s="24">
        <f>SUM(E90)</f>
        <v>10050</v>
      </c>
      <c r="F89" s="25">
        <f t="shared" si="5"/>
        <v>99.63319123624467</v>
      </c>
      <c r="G89" s="25">
        <f t="shared" si="3"/>
        <v>100.49999999999999</v>
      </c>
      <c r="H89" s="103"/>
    </row>
    <row r="90" spans="1:9">
      <c r="A90" s="32">
        <v>343</v>
      </c>
      <c r="B90" s="32" t="s">
        <v>31</v>
      </c>
      <c r="C90" s="20">
        <f>SUM(C91:C92)</f>
        <v>10087</v>
      </c>
      <c r="D90" s="20">
        <f>SUM(D91:D92)</f>
        <v>10000</v>
      </c>
      <c r="E90" s="20">
        <f>SUM(E91:E92)</f>
        <v>10050</v>
      </c>
      <c r="F90" s="21">
        <f t="shared" si="5"/>
        <v>99.63319123624467</v>
      </c>
      <c r="G90" s="21">
        <f t="shared" si="3"/>
        <v>100.49999999999999</v>
      </c>
      <c r="H90" s="104"/>
    </row>
    <row r="91" spans="1:9">
      <c r="A91" s="27">
        <v>3431</v>
      </c>
      <c r="B91" s="27" t="s">
        <v>46</v>
      </c>
      <c r="C91" s="28">
        <v>5411</v>
      </c>
      <c r="D91" s="28">
        <v>10000</v>
      </c>
      <c r="E91" s="28">
        <v>6750</v>
      </c>
      <c r="F91" s="29">
        <f t="shared" ref="F91:F118" si="6">E91/C91*100</f>
        <v>124.74588800591388</v>
      </c>
      <c r="G91" s="21">
        <f t="shared" si="3"/>
        <v>67.5</v>
      </c>
      <c r="H91" s="95"/>
    </row>
    <row r="92" spans="1:9">
      <c r="A92" s="26">
        <v>3434</v>
      </c>
      <c r="B92" s="27" t="s">
        <v>117</v>
      </c>
      <c r="C92" s="28">
        <v>4676</v>
      </c>
      <c r="D92" s="28">
        <v>0</v>
      </c>
      <c r="E92" s="28">
        <v>3300</v>
      </c>
      <c r="F92" s="29">
        <f>E92/C92*100</f>
        <v>70.573139435414888</v>
      </c>
      <c r="G92" s="21">
        <v>0</v>
      </c>
      <c r="H92" s="95"/>
    </row>
    <row r="93" spans="1:9" ht="25.5">
      <c r="A93" s="22">
        <v>36</v>
      </c>
      <c r="B93" s="23" t="s">
        <v>75</v>
      </c>
      <c r="C93" s="24">
        <f>C96+C94</f>
        <v>272055</v>
      </c>
      <c r="D93" s="24">
        <f>SUM(D97:D98)</f>
        <v>41370</v>
      </c>
      <c r="E93" s="24">
        <f>E96</f>
        <v>182063</v>
      </c>
      <c r="F93" s="30">
        <f>E93/C93*100</f>
        <v>66.921394570950739</v>
      </c>
      <c r="G93" s="25">
        <f t="shared" si="3"/>
        <v>440.08460236886629</v>
      </c>
      <c r="H93" s="95"/>
    </row>
    <row r="94" spans="1:9">
      <c r="A94" s="31">
        <v>368</v>
      </c>
      <c r="B94" s="32" t="s">
        <v>126</v>
      </c>
      <c r="C94" s="20">
        <v>24929</v>
      </c>
      <c r="D94" s="20">
        <v>0</v>
      </c>
      <c r="E94" s="20">
        <v>0</v>
      </c>
      <c r="F94" s="21">
        <v>0</v>
      </c>
      <c r="G94" s="21">
        <v>0</v>
      </c>
      <c r="H94" s="95"/>
    </row>
    <row r="95" spans="1:9" ht="25.5">
      <c r="A95" s="26">
        <v>3681</v>
      </c>
      <c r="B95" s="27" t="s">
        <v>127</v>
      </c>
      <c r="C95" s="28">
        <v>24929</v>
      </c>
      <c r="D95" s="20">
        <v>0</v>
      </c>
      <c r="E95" s="20">
        <v>0</v>
      </c>
      <c r="F95" s="21">
        <v>0</v>
      </c>
      <c r="G95" s="21">
        <v>0</v>
      </c>
      <c r="H95" s="95"/>
    </row>
    <row r="96" spans="1:9" ht="25.5">
      <c r="A96" s="31">
        <v>369</v>
      </c>
      <c r="B96" s="32" t="s">
        <v>81</v>
      </c>
      <c r="C96" s="20">
        <v>247126</v>
      </c>
      <c r="D96" s="20">
        <f>SUM(D97:D98)</f>
        <v>41370</v>
      </c>
      <c r="E96" s="20">
        <f>E97</f>
        <v>182063</v>
      </c>
      <c r="F96" s="21">
        <v>0</v>
      </c>
      <c r="G96" s="21">
        <v>0</v>
      </c>
      <c r="H96" s="95"/>
    </row>
    <row r="97" spans="1:10" ht="25.5">
      <c r="A97" s="26">
        <v>3691</v>
      </c>
      <c r="B97" s="27" t="s">
        <v>76</v>
      </c>
      <c r="C97" s="28">
        <v>210794</v>
      </c>
      <c r="D97" s="28">
        <v>41370</v>
      </c>
      <c r="E97" s="28">
        <v>182063</v>
      </c>
      <c r="F97" s="29">
        <v>0</v>
      </c>
      <c r="G97" s="21">
        <v>0</v>
      </c>
      <c r="H97" s="95"/>
    </row>
    <row r="98" spans="1:10" ht="38.25">
      <c r="A98" s="26">
        <v>3693</v>
      </c>
      <c r="B98" s="27" t="s">
        <v>125</v>
      </c>
      <c r="C98" s="28">
        <v>36332.199999999997</v>
      </c>
      <c r="D98" s="28">
        <v>0</v>
      </c>
      <c r="E98" s="28">
        <v>0</v>
      </c>
      <c r="F98" s="29">
        <v>0</v>
      </c>
      <c r="G98" s="21">
        <v>0</v>
      </c>
      <c r="H98" s="95"/>
    </row>
    <row r="99" spans="1:10" ht="25.5">
      <c r="A99" s="23">
        <v>37</v>
      </c>
      <c r="B99" s="23" t="s">
        <v>85</v>
      </c>
      <c r="C99" s="24">
        <v>0</v>
      </c>
      <c r="D99" s="24">
        <v>5000</v>
      </c>
      <c r="E99" s="24">
        <v>7858</v>
      </c>
      <c r="F99" s="25">
        <v>0</v>
      </c>
      <c r="G99" s="25">
        <v>0</v>
      </c>
      <c r="H99" s="95"/>
    </row>
    <row r="100" spans="1:10" ht="25.5">
      <c r="A100" s="32">
        <v>372</v>
      </c>
      <c r="B100" s="32" t="s">
        <v>78</v>
      </c>
      <c r="C100" s="20">
        <v>0</v>
      </c>
      <c r="D100" s="20">
        <v>5000</v>
      </c>
      <c r="E100" s="20">
        <v>7858</v>
      </c>
      <c r="F100" s="21">
        <v>0</v>
      </c>
      <c r="G100" s="21">
        <v>0</v>
      </c>
      <c r="H100" s="104"/>
    </row>
    <row r="101" spans="1:10" ht="25.5">
      <c r="A101" s="27">
        <v>3721</v>
      </c>
      <c r="B101" s="27" t="s">
        <v>77</v>
      </c>
      <c r="C101" s="28">
        <v>0</v>
      </c>
      <c r="D101" s="28">
        <v>5000</v>
      </c>
      <c r="E101" s="28">
        <v>7858</v>
      </c>
      <c r="F101" s="21">
        <v>0</v>
      </c>
      <c r="G101" s="21">
        <v>0</v>
      </c>
      <c r="H101" s="95"/>
    </row>
    <row r="102" spans="1:10">
      <c r="A102" s="23">
        <v>38</v>
      </c>
      <c r="B102" s="23" t="s">
        <v>119</v>
      </c>
      <c r="C102" s="24">
        <v>350623</v>
      </c>
      <c r="D102" s="24">
        <v>0</v>
      </c>
      <c r="E102" s="24">
        <v>0</v>
      </c>
      <c r="F102" s="25">
        <v>0</v>
      </c>
      <c r="G102" s="105">
        <v>0</v>
      </c>
      <c r="H102" s="95"/>
    </row>
    <row r="103" spans="1:10">
      <c r="A103" s="26" t="s">
        <v>120</v>
      </c>
      <c r="B103" s="27" t="s">
        <v>121</v>
      </c>
      <c r="C103" s="28">
        <v>120688</v>
      </c>
      <c r="D103" s="28">
        <v>0</v>
      </c>
      <c r="E103" s="28">
        <v>0</v>
      </c>
      <c r="F103" s="33">
        <v>0</v>
      </c>
      <c r="G103" s="106">
        <v>0</v>
      </c>
      <c r="H103" s="95"/>
    </row>
    <row r="104" spans="1:10">
      <c r="A104" s="27">
        <v>3813</v>
      </c>
      <c r="B104" s="27" t="s">
        <v>122</v>
      </c>
      <c r="C104" s="28">
        <v>229935</v>
      </c>
      <c r="D104" s="28">
        <v>0</v>
      </c>
      <c r="E104" s="28">
        <v>0</v>
      </c>
      <c r="F104" s="33">
        <v>0</v>
      </c>
      <c r="G104" s="106">
        <v>0</v>
      </c>
      <c r="H104" s="95"/>
    </row>
    <row r="105" spans="1:10">
      <c r="A105" s="23">
        <v>4</v>
      </c>
      <c r="B105" s="23" t="s">
        <v>32</v>
      </c>
      <c r="C105" s="24">
        <f>SUM(C106,C108,C115,C116)</f>
        <v>840667</v>
      </c>
      <c r="D105" s="24">
        <f>SUM(D108+D116)</f>
        <v>1332800</v>
      </c>
      <c r="E105" s="24">
        <f>E108+E116</f>
        <v>1349900</v>
      </c>
      <c r="F105" s="25">
        <f>E105/C105*100</f>
        <v>160.57487685373638</v>
      </c>
      <c r="G105" s="25">
        <f t="shared" si="3"/>
        <v>101.2830132052821</v>
      </c>
      <c r="H105" s="95"/>
    </row>
    <row r="106" spans="1:10">
      <c r="A106" s="32">
        <v>412</v>
      </c>
      <c r="B106" s="32" t="s">
        <v>124</v>
      </c>
      <c r="C106" s="20">
        <v>61278</v>
      </c>
      <c r="D106" s="20">
        <v>0</v>
      </c>
      <c r="E106" s="20">
        <v>0</v>
      </c>
      <c r="F106" s="21">
        <v>0</v>
      </c>
      <c r="G106" s="21">
        <v>0</v>
      </c>
      <c r="H106" s="95"/>
    </row>
    <row r="107" spans="1:10">
      <c r="A107" s="32">
        <v>4123</v>
      </c>
      <c r="B107" s="32" t="s">
        <v>123</v>
      </c>
      <c r="C107" s="34">
        <v>61278</v>
      </c>
      <c r="D107" s="38">
        <v>0</v>
      </c>
      <c r="E107" s="38">
        <v>0</v>
      </c>
      <c r="F107" s="21">
        <v>0</v>
      </c>
      <c r="G107" s="21">
        <v>0</v>
      </c>
      <c r="H107" s="95"/>
    </row>
    <row r="108" spans="1:10">
      <c r="A108" s="32">
        <v>422</v>
      </c>
      <c r="B108" s="32" t="s">
        <v>79</v>
      </c>
      <c r="C108" s="38">
        <f>SUM(C109:C114)</f>
        <v>771605</v>
      </c>
      <c r="D108" s="38">
        <f>SUM(D109:D114)</f>
        <v>1331000</v>
      </c>
      <c r="E108" s="38">
        <f>SUM(E109:E114)</f>
        <v>1349300</v>
      </c>
      <c r="F108" s="21">
        <f>E108/C108*100</f>
        <v>174.86926601045872</v>
      </c>
      <c r="G108" s="21">
        <f t="shared" si="3"/>
        <v>101.3749060856499</v>
      </c>
      <c r="H108" s="95"/>
    </row>
    <row r="109" spans="1:10">
      <c r="A109" s="27">
        <v>4221</v>
      </c>
      <c r="B109" s="27" t="s">
        <v>47</v>
      </c>
      <c r="C109" s="28">
        <v>123284</v>
      </c>
      <c r="D109" s="28">
        <v>78000</v>
      </c>
      <c r="E109" s="28">
        <v>93000</v>
      </c>
      <c r="F109" s="21">
        <f t="shared" ref="F109:F113" si="7">E109/C109*100</f>
        <v>75.435579637260304</v>
      </c>
      <c r="G109" s="21">
        <f t="shared" si="3"/>
        <v>119.23076923076923</v>
      </c>
      <c r="H109" s="95"/>
    </row>
    <row r="110" spans="1:10">
      <c r="A110" s="27">
        <v>4222</v>
      </c>
      <c r="B110" s="27" t="s">
        <v>48</v>
      </c>
      <c r="C110" s="28">
        <v>0</v>
      </c>
      <c r="D110" s="28">
        <v>0</v>
      </c>
      <c r="E110" s="28">
        <v>0</v>
      </c>
      <c r="F110" s="21">
        <v>0</v>
      </c>
      <c r="G110" s="21">
        <v>0</v>
      </c>
      <c r="H110" s="95"/>
      <c r="J110" s="1"/>
    </row>
    <row r="111" spans="1:10">
      <c r="A111" s="27">
        <v>4223</v>
      </c>
      <c r="B111" s="27" t="s">
        <v>49</v>
      </c>
      <c r="C111" s="28">
        <v>19130</v>
      </c>
      <c r="D111" s="28">
        <v>15000</v>
      </c>
      <c r="E111" s="28">
        <v>14300</v>
      </c>
      <c r="F111" s="21">
        <v>0</v>
      </c>
      <c r="G111" s="21">
        <f t="shared" si="3"/>
        <v>95.333333333333343</v>
      </c>
      <c r="H111" s="98"/>
    </row>
    <row r="112" spans="1:10">
      <c r="A112" s="27">
        <v>4224</v>
      </c>
      <c r="B112" s="27" t="s">
        <v>50</v>
      </c>
      <c r="C112" s="28">
        <v>242468</v>
      </c>
      <c r="D112" s="28">
        <v>565000</v>
      </c>
      <c r="E112" s="28">
        <v>572000</v>
      </c>
      <c r="F112" s="21">
        <f t="shared" si="7"/>
        <v>235.90741871092268</v>
      </c>
      <c r="G112" s="21">
        <f t="shared" si="3"/>
        <v>101.23893805309734</v>
      </c>
      <c r="H112" s="98"/>
    </row>
    <row r="113" spans="1:8">
      <c r="A113" s="27">
        <v>4225</v>
      </c>
      <c r="B113" s="27" t="s">
        <v>51</v>
      </c>
      <c r="C113" s="28">
        <v>373859</v>
      </c>
      <c r="D113" s="28">
        <v>280000</v>
      </c>
      <c r="E113" s="28">
        <v>280000</v>
      </c>
      <c r="F113" s="21">
        <f t="shared" si="7"/>
        <v>74.894545804701778</v>
      </c>
      <c r="G113" s="21">
        <f t="shared" si="3"/>
        <v>100</v>
      </c>
      <c r="H113" s="95"/>
    </row>
    <row r="114" spans="1:8">
      <c r="A114" s="27">
        <v>4227</v>
      </c>
      <c r="B114" s="27" t="s">
        <v>52</v>
      </c>
      <c r="C114" s="28">
        <v>12864</v>
      </c>
      <c r="D114" s="28">
        <v>393000</v>
      </c>
      <c r="E114" s="28">
        <v>390000</v>
      </c>
      <c r="F114" s="21">
        <v>0</v>
      </c>
      <c r="G114" s="21">
        <f t="shared" si="3"/>
        <v>99.236641221374043</v>
      </c>
      <c r="H114" s="95"/>
    </row>
    <row r="115" spans="1:8">
      <c r="A115" s="32">
        <v>423</v>
      </c>
      <c r="B115" s="32" t="s">
        <v>53</v>
      </c>
      <c r="C115" s="20">
        <v>6824</v>
      </c>
      <c r="D115" s="20">
        <v>0</v>
      </c>
      <c r="E115" s="20">
        <v>0</v>
      </c>
      <c r="F115" s="21">
        <v>0</v>
      </c>
      <c r="G115" s="21">
        <v>0</v>
      </c>
      <c r="H115" s="95"/>
    </row>
    <row r="116" spans="1:8" ht="25.5">
      <c r="A116" s="32">
        <v>424</v>
      </c>
      <c r="B116" s="32" t="s">
        <v>82</v>
      </c>
      <c r="C116" s="20">
        <v>960</v>
      </c>
      <c r="D116" s="20">
        <f>SUM(D117)</f>
        <v>1800</v>
      </c>
      <c r="E116" s="20">
        <v>600</v>
      </c>
      <c r="F116" s="29">
        <f>E116/C116*100</f>
        <v>62.5</v>
      </c>
      <c r="G116" s="21">
        <f t="shared" si="3"/>
        <v>33.333333333333329</v>
      </c>
      <c r="H116" s="95"/>
    </row>
    <row r="117" spans="1:8">
      <c r="A117" s="27">
        <v>4241</v>
      </c>
      <c r="B117" s="27" t="s">
        <v>54</v>
      </c>
      <c r="C117" s="28">
        <v>960</v>
      </c>
      <c r="D117" s="28">
        <v>1800</v>
      </c>
      <c r="E117" s="28">
        <v>600</v>
      </c>
      <c r="F117" s="29">
        <f>E117/C117*100</f>
        <v>62.5</v>
      </c>
      <c r="G117" s="21">
        <f t="shared" si="3"/>
        <v>33.333333333333329</v>
      </c>
      <c r="H117" s="95"/>
    </row>
    <row r="118" spans="1:8">
      <c r="A118" s="35"/>
      <c r="B118" s="36" t="s">
        <v>71</v>
      </c>
      <c r="C118" s="37">
        <f>SUM(C57,C105)</f>
        <v>8471813</v>
      </c>
      <c r="D118" s="24">
        <f>SUM(D57,D105)</f>
        <v>8780399</v>
      </c>
      <c r="E118" s="24">
        <f>E57+E105</f>
        <v>9427985</v>
      </c>
      <c r="F118" s="25">
        <f t="shared" si="6"/>
        <v>111.28650974708721</v>
      </c>
      <c r="G118" s="25">
        <f t="shared" si="3"/>
        <v>107.37535959356745</v>
      </c>
      <c r="H118" s="95"/>
    </row>
    <row r="119" spans="1:8">
      <c r="A119" s="18"/>
      <c r="B119" s="85"/>
      <c r="C119" s="86"/>
      <c r="D119" s="17"/>
      <c r="E119" s="17"/>
      <c r="F119" s="87"/>
      <c r="G119" s="87"/>
      <c r="H119" s="95"/>
    </row>
    <row r="120" spans="1:8">
      <c r="A120" s="18"/>
      <c r="B120" s="85"/>
      <c r="C120" s="86"/>
      <c r="D120" s="17"/>
      <c r="E120" s="17"/>
      <c r="F120" s="87"/>
      <c r="G120" s="87"/>
      <c r="H120" s="95"/>
    </row>
    <row r="121" spans="1:8">
      <c r="A121" s="18"/>
      <c r="B121" s="85"/>
      <c r="C121" s="86"/>
      <c r="D121" s="17"/>
      <c r="E121" s="17"/>
      <c r="F121" s="87"/>
      <c r="G121" s="87"/>
      <c r="H121" s="95"/>
    </row>
    <row r="122" spans="1:8">
      <c r="A122" s="18"/>
      <c r="B122" s="85"/>
      <c r="C122" s="86"/>
      <c r="D122" s="17"/>
      <c r="E122" s="17"/>
      <c r="F122" s="87"/>
      <c r="G122" s="87"/>
      <c r="H122" s="95"/>
    </row>
    <row r="123" spans="1:8">
      <c r="A123" s="18"/>
      <c r="B123" s="85"/>
      <c r="C123" s="86"/>
      <c r="D123" s="17"/>
      <c r="E123" s="17"/>
      <c r="F123" s="87"/>
      <c r="G123" s="87"/>
      <c r="H123" s="95"/>
    </row>
    <row r="124" spans="1:8">
      <c r="A124" s="18"/>
      <c r="B124" s="85"/>
      <c r="C124" s="86"/>
      <c r="D124" s="17"/>
      <c r="E124" s="17"/>
      <c r="F124" s="87"/>
      <c r="G124" s="87"/>
      <c r="H124" s="95"/>
    </row>
    <row r="125" spans="1:8">
      <c r="A125" s="40"/>
      <c r="B125" s="40"/>
      <c r="C125" s="40"/>
      <c r="D125" s="40"/>
      <c r="E125" s="40"/>
      <c r="F125" s="40"/>
      <c r="G125" s="40"/>
      <c r="H125" s="40"/>
    </row>
    <row r="126" spans="1:8">
      <c r="A126" s="40"/>
      <c r="B126" s="40"/>
      <c r="C126" s="40"/>
      <c r="D126" s="40"/>
      <c r="E126" s="40"/>
      <c r="F126" s="40"/>
      <c r="G126" s="40"/>
      <c r="H126" s="40"/>
    </row>
    <row r="127" spans="1:8">
      <c r="A127" s="40"/>
      <c r="B127" s="40"/>
      <c r="C127" s="40"/>
      <c r="D127" s="40"/>
      <c r="E127" s="40"/>
      <c r="F127" s="40"/>
      <c r="G127" s="40"/>
      <c r="H127" s="40"/>
    </row>
    <row r="128" spans="1:8">
      <c r="A128" s="40"/>
      <c r="B128" s="40"/>
      <c r="C128" s="40"/>
      <c r="D128" s="40"/>
      <c r="E128" s="40"/>
      <c r="F128" s="40"/>
      <c r="G128" s="40"/>
      <c r="H128" s="40"/>
    </row>
    <row r="129" spans="1:8">
      <c r="A129" s="40"/>
      <c r="B129" s="40"/>
      <c r="C129" s="40"/>
      <c r="D129" s="40"/>
      <c r="E129" s="40"/>
      <c r="F129" s="40"/>
      <c r="G129" s="40"/>
      <c r="H129" s="40"/>
    </row>
    <row r="130" spans="1:8">
      <c r="A130" s="40"/>
      <c r="B130" s="40"/>
      <c r="C130" s="40"/>
      <c r="D130" s="40"/>
      <c r="E130" s="40"/>
      <c r="F130" s="40"/>
      <c r="G130" s="40"/>
      <c r="H130" s="40"/>
    </row>
    <row r="131" spans="1:8">
      <c r="A131" s="40"/>
      <c r="B131" s="40"/>
      <c r="C131" s="40"/>
      <c r="D131" s="40"/>
      <c r="E131" s="40"/>
      <c r="F131" s="40"/>
      <c r="G131" s="40"/>
      <c r="H131" s="40"/>
    </row>
    <row r="132" spans="1:8">
      <c r="A132" s="40"/>
      <c r="B132" s="40"/>
      <c r="C132" s="40"/>
      <c r="D132" s="40"/>
      <c r="E132" s="40"/>
      <c r="F132" s="40"/>
      <c r="G132" s="40"/>
      <c r="H132" s="40"/>
    </row>
    <row r="133" spans="1:8">
      <c r="A133" s="40"/>
      <c r="B133" s="40"/>
      <c r="C133" s="40"/>
      <c r="D133" s="40"/>
      <c r="E133" s="40"/>
      <c r="F133" s="40"/>
      <c r="G133" s="40"/>
      <c r="H133" s="40"/>
    </row>
    <row r="134" spans="1:8">
      <c r="A134" s="40"/>
      <c r="B134" s="40"/>
      <c r="C134" s="40"/>
      <c r="D134" s="40"/>
      <c r="E134" s="40"/>
      <c r="F134" s="40"/>
      <c r="G134" s="40"/>
      <c r="H134" s="40"/>
    </row>
    <row r="135" spans="1:8">
      <c r="A135" s="40"/>
      <c r="B135" s="40"/>
      <c r="C135" s="40"/>
      <c r="D135" s="40"/>
      <c r="E135" s="40"/>
      <c r="F135" s="40"/>
      <c r="G135" s="40"/>
      <c r="H135" s="40"/>
    </row>
    <row r="136" spans="1:8">
      <c r="A136" s="88"/>
      <c r="B136" s="88"/>
      <c r="C136" s="89"/>
      <c r="D136" s="90"/>
      <c r="E136" s="90"/>
      <c r="F136" s="91"/>
      <c r="G136" s="91"/>
      <c r="H136" s="95"/>
    </row>
    <row r="137" spans="1:8">
      <c r="A137" s="92"/>
      <c r="B137" s="93"/>
      <c r="C137" s="89"/>
      <c r="D137" s="90"/>
      <c r="E137" s="90"/>
      <c r="F137" s="91"/>
      <c r="G137" s="91"/>
      <c r="H137" s="95"/>
    </row>
    <row r="138" spans="1:8">
      <c r="A138" s="92"/>
      <c r="B138" s="93"/>
      <c r="C138" s="89"/>
      <c r="D138" s="90"/>
      <c r="E138" s="90"/>
      <c r="F138" s="91"/>
      <c r="G138" s="91"/>
      <c r="H138" s="95"/>
    </row>
    <row r="139" spans="1:8">
      <c r="A139" s="76"/>
      <c r="B139" s="93"/>
      <c r="C139" s="89"/>
      <c r="D139" s="90"/>
      <c r="E139" s="90"/>
      <c r="F139" s="91"/>
      <c r="G139" s="91"/>
      <c r="H139" s="95"/>
    </row>
    <row r="140" spans="1:8">
      <c r="A140" s="56"/>
      <c r="B140" s="56"/>
      <c r="C140" s="56"/>
      <c r="D140" s="56"/>
      <c r="E140" s="56"/>
      <c r="F140" s="76"/>
      <c r="G140" s="76"/>
      <c r="H140" s="95"/>
    </row>
    <row r="141" spans="1:8">
      <c r="A141" s="56"/>
      <c r="B141" s="56"/>
      <c r="C141" s="56"/>
      <c r="D141" s="56"/>
      <c r="E141" s="56"/>
      <c r="F141" s="56"/>
      <c r="G141" s="56"/>
      <c r="H141" s="95"/>
    </row>
    <row r="142" spans="1:8">
      <c r="A142" s="56"/>
      <c r="B142" s="56"/>
      <c r="C142" s="56"/>
      <c r="D142" s="56"/>
      <c r="E142" s="56"/>
      <c r="F142" s="94"/>
      <c r="G142" s="56"/>
      <c r="H142" s="95"/>
    </row>
    <row r="143" spans="1:8">
      <c r="A143" s="56"/>
      <c r="B143" s="56"/>
      <c r="C143" s="56"/>
      <c r="D143" s="56"/>
      <c r="E143" s="56"/>
      <c r="F143" s="56"/>
      <c r="G143" s="56"/>
      <c r="H143" s="95"/>
    </row>
    <row r="144" spans="1:8">
      <c r="A144" s="56"/>
      <c r="B144" s="56"/>
      <c r="C144" s="56"/>
      <c r="D144" s="56"/>
      <c r="E144" s="56"/>
      <c r="F144" s="56"/>
      <c r="G144" s="56"/>
      <c r="H144" s="95"/>
    </row>
    <row r="145" spans="1:8">
      <c r="A145" s="56"/>
      <c r="B145" s="56"/>
      <c r="C145" s="56"/>
      <c r="D145" s="56"/>
      <c r="E145" s="56"/>
      <c r="F145" s="56"/>
      <c r="G145" s="56"/>
      <c r="H145" s="95"/>
    </row>
    <row r="146" spans="1:8">
      <c r="A146" s="56"/>
      <c r="B146" s="56"/>
      <c r="C146" s="56"/>
      <c r="D146" s="56"/>
      <c r="E146" s="56"/>
      <c r="F146" s="56"/>
      <c r="G146" s="56"/>
      <c r="H146" s="95"/>
    </row>
    <row r="147" spans="1:8">
      <c r="A147" s="56"/>
      <c r="B147" s="56"/>
      <c r="C147" s="56"/>
      <c r="D147" s="56"/>
      <c r="E147" s="56"/>
      <c r="F147" s="56"/>
      <c r="G147" s="56"/>
      <c r="H147" s="95"/>
    </row>
    <row r="148" spans="1:8">
      <c r="A148" s="56"/>
      <c r="B148" s="56"/>
      <c r="C148" s="56"/>
      <c r="D148" s="56"/>
      <c r="E148" s="56"/>
      <c r="F148" s="56"/>
      <c r="G148" s="56"/>
      <c r="H148" s="95"/>
    </row>
    <row r="149" spans="1:8">
      <c r="A149" s="56"/>
      <c r="B149" s="56"/>
      <c r="C149" s="56"/>
      <c r="D149" s="56"/>
      <c r="E149" s="56"/>
      <c r="F149" s="56"/>
      <c r="G149" s="56"/>
      <c r="H149" s="95"/>
    </row>
    <row r="150" spans="1:8">
      <c r="A150" s="56"/>
      <c r="B150" s="56"/>
      <c r="C150" s="56"/>
      <c r="D150" s="56"/>
      <c r="E150" s="56"/>
      <c r="F150" s="56"/>
      <c r="G150" s="56"/>
      <c r="H150" s="95"/>
    </row>
    <row r="151" spans="1:8">
      <c r="A151" s="56"/>
      <c r="B151" s="56"/>
      <c r="C151" s="56"/>
      <c r="D151" s="56"/>
      <c r="E151" s="56"/>
      <c r="F151" s="56"/>
      <c r="G151" s="56"/>
      <c r="H151" s="95"/>
    </row>
    <row r="152" spans="1:8">
      <c r="A152" s="56"/>
      <c r="B152" s="56"/>
      <c r="C152" s="56"/>
      <c r="D152" s="56"/>
      <c r="E152" s="56"/>
      <c r="F152" s="56"/>
      <c r="G152" s="56"/>
      <c r="H152" s="95"/>
    </row>
    <row r="153" spans="1:8">
      <c r="A153" s="56"/>
      <c r="B153" s="56"/>
      <c r="C153" s="56"/>
      <c r="D153" s="56"/>
      <c r="E153" s="56"/>
      <c r="F153" s="56"/>
      <c r="G153" s="56"/>
      <c r="H153" s="95"/>
    </row>
    <row r="154" spans="1:8">
      <c r="A154" s="117"/>
      <c r="B154" s="117"/>
      <c r="C154" s="117"/>
      <c r="D154" s="117"/>
      <c r="E154" s="117"/>
      <c r="F154" s="56"/>
      <c r="G154" s="56"/>
      <c r="H154" s="95"/>
    </row>
    <row r="155" spans="1:8">
      <c r="A155" s="56"/>
      <c r="B155" s="95"/>
      <c r="C155" s="40"/>
      <c r="D155" s="40"/>
      <c r="E155" s="95"/>
      <c r="F155" s="40"/>
      <c r="G155" s="40"/>
      <c r="H155" s="40"/>
    </row>
    <row r="156" spans="1:8" ht="21" customHeight="1">
      <c r="A156" s="56"/>
      <c r="B156" s="95"/>
      <c r="C156" s="40"/>
      <c r="D156" s="40"/>
      <c r="E156" s="40"/>
      <c r="F156" s="40"/>
      <c r="G156" s="40"/>
      <c r="H156" s="40"/>
    </row>
    <row r="157" spans="1:8">
      <c r="A157" s="56"/>
      <c r="B157" s="95"/>
      <c r="C157" s="40"/>
      <c r="D157" s="40"/>
      <c r="E157" s="40"/>
      <c r="F157" s="40"/>
      <c r="G157" s="40"/>
      <c r="H157" s="40"/>
    </row>
    <row r="158" spans="1:8">
      <c r="A158" s="56"/>
      <c r="B158" s="95"/>
      <c r="C158" s="40"/>
      <c r="D158" s="40"/>
      <c r="E158" s="40"/>
      <c r="F158" s="40"/>
      <c r="G158" s="40"/>
      <c r="H158" s="40"/>
    </row>
    <row r="159" spans="1:8">
      <c r="A159" s="56"/>
      <c r="B159" s="95"/>
      <c r="C159" s="40"/>
      <c r="D159" s="40"/>
      <c r="E159" s="40"/>
      <c r="F159" s="40"/>
      <c r="G159" s="40"/>
      <c r="H159" s="40"/>
    </row>
    <row r="160" spans="1:8">
      <c r="A160" s="56"/>
      <c r="B160" s="95"/>
      <c r="C160" s="40"/>
      <c r="D160" s="40"/>
      <c r="E160" s="40"/>
      <c r="F160" s="40"/>
      <c r="G160" s="40"/>
      <c r="H160" s="40"/>
    </row>
    <row r="161" spans="1:8">
      <c r="A161" s="56"/>
      <c r="B161" s="95"/>
      <c r="C161" s="40"/>
      <c r="D161" s="40"/>
      <c r="E161" s="40"/>
      <c r="F161" s="40"/>
      <c r="G161" s="40"/>
      <c r="H161" s="40"/>
    </row>
    <row r="162" spans="1:8">
      <c r="A162" s="56"/>
      <c r="B162" s="95"/>
      <c r="C162" s="40"/>
      <c r="D162" s="40"/>
      <c r="E162" s="40"/>
      <c r="F162" s="40"/>
      <c r="G162" s="40"/>
      <c r="H162" s="40"/>
    </row>
    <row r="163" spans="1:8">
      <c r="A163" s="56"/>
      <c r="B163" s="95"/>
      <c r="C163" s="40"/>
      <c r="D163" s="40"/>
      <c r="E163" s="40"/>
      <c r="F163" s="40"/>
      <c r="G163" s="40"/>
      <c r="H163" s="40"/>
    </row>
    <row r="164" spans="1:8">
      <c r="A164" s="56"/>
      <c r="B164" s="95"/>
      <c r="C164" s="40"/>
      <c r="D164" s="40"/>
      <c r="E164" s="40"/>
      <c r="F164" s="40"/>
      <c r="G164" s="40"/>
      <c r="H164" s="40"/>
    </row>
    <row r="165" spans="1:8">
      <c r="A165" s="56"/>
      <c r="B165" s="95"/>
      <c r="C165" s="40"/>
      <c r="D165" s="40"/>
      <c r="E165" s="40"/>
      <c r="F165" s="40"/>
      <c r="G165" s="40"/>
      <c r="H165" s="40"/>
    </row>
    <row r="166" spans="1:8">
      <c r="A166" s="56"/>
      <c r="B166" s="95"/>
      <c r="C166" s="40"/>
      <c r="D166" s="40"/>
      <c r="E166" s="40"/>
      <c r="F166" s="40"/>
      <c r="G166" s="40"/>
      <c r="H166" s="40"/>
    </row>
    <row r="167" spans="1:8">
      <c r="A167" s="56"/>
      <c r="B167" s="95"/>
      <c r="C167" s="40"/>
      <c r="D167" s="40"/>
      <c r="E167" s="40"/>
      <c r="F167" s="40"/>
      <c r="G167" s="40"/>
      <c r="H167" s="40"/>
    </row>
    <row r="168" spans="1:8">
      <c r="A168" s="56"/>
      <c r="B168" s="95"/>
      <c r="C168" s="40"/>
      <c r="D168" s="40"/>
      <c r="E168" s="40"/>
      <c r="F168" s="40"/>
      <c r="G168" s="40"/>
      <c r="H168" s="40"/>
    </row>
    <row r="169" spans="1:8">
      <c r="A169" s="56"/>
      <c r="B169" s="95"/>
      <c r="C169" s="40"/>
      <c r="D169" s="40"/>
      <c r="E169" s="40"/>
      <c r="F169" s="40"/>
      <c r="G169" s="40"/>
      <c r="H169" s="40"/>
    </row>
    <row r="170" spans="1:8">
      <c r="A170" s="56"/>
      <c r="B170" s="95"/>
      <c r="C170" s="40"/>
      <c r="D170" s="40"/>
      <c r="E170" s="40"/>
      <c r="F170" s="40"/>
      <c r="G170" s="40"/>
      <c r="H170" s="40"/>
    </row>
    <row r="171" spans="1:8">
      <c r="A171" s="56"/>
      <c r="B171" s="95"/>
      <c r="C171" s="40"/>
      <c r="D171" s="40"/>
      <c r="E171" s="40"/>
      <c r="F171" s="40"/>
      <c r="G171" s="40"/>
      <c r="H171" s="40"/>
    </row>
    <row r="172" spans="1:8">
      <c r="A172" s="56"/>
      <c r="B172" s="95"/>
      <c r="C172" s="40"/>
      <c r="D172" s="40"/>
      <c r="E172" s="40"/>
      <c r="F172" s="40"/>
      <c r="G172" s="40"/>
      <c r="H172" s="40"/>
    </row>
    <row r="173" spans="1:8">
      <c r="A173" s="56"/>
      <c r="B173" s="95"/>
      <c r="C173" s="40"/>
      <c r="D173" s="40"/>
      <c r="E173" s="40"/>
      <c r="F173" s="40"/>
      <c r="G173" s="40"/>
      <c r="H173" s="40"/>
    </row>
    <row r="174" spans="1:8">
      <c r="A174" s="56"/>
      <c r="B174" s="95"/>
      <c r="C174" s="40"/>
      <c r="D174" s="40"/>
      <c r="E174" s="40"/>
      <c r="F174" s="40"/>
      <c r="G174" s="40"/>
      <c r="H174" s="40"/>
    </row>
    <row r="175" spans="1:8">
      <c r="A175" s="56"/>
      <c r="B175" s="95"/>
      <c r="C175" s="40"/>
      <c r="D175" s="40"/>
      <c r="E175" s="40"/>
      <c r="F175" s="40"/>
      <c r="G175" s="40"/>
      <c r="H175" s="40"/>
    </row>
    <row r="176" spans="1:8">
      <c r="A176" s="56"/>
      <c r="B176" s="95"/>
      <c r="C176" s="40"/>
      <c r="D176" s="40"/>
      <c r="E176" s="40"/>
      <c r="F176" s="40"/>
      <c r="G176" s="40"/>
      <c r="H176" s="40"/>
    </row>
    <row r="177" spans="1:8">
      <c r="A177" s="56"/>
      <c r="B177" s="95"/>
      <c r="C177" s="40"/>
      <c r="D177" s="40"/>
      <c r="E177" s="40"/>
      <c r="F177" s="40"/>
      <c r="G177" s="40"/>
      <c r="H177" s="40"/>
    </row>
    <row r="178" spans="1:8">
      <c r="A178" s="56"/>
      <c r="B178" s="95"/>
      <c r="C178" s="40"/>
      <c r="D178" s="40"/>
      <c r="E178" s="40"/>
      <c r="F178" s="40"/>
      <c r="G178" s="40"/>
      <c r="H178" s="40"/>
    </row>
    <row r="179" spans="1:8">
      <c r="A179" s="56"/>
      <c r="B179" s="95"/>
      <c r="C179" s="40"/>
      <c r="D179" s="40"/>
      <c r="E179" s="40"/>
      <c r="F179" s="40"/>
      <c r="G179" s="40"/>
      <c r="H179" s="40"/>
    </row>
    <row r="180" spans="1:8">
      <c r="A180" s="56"/>
      <c r="B180" s="95"/>
      <c r="C180" s="40"/>
      <c r="D180" s="40"/>
      <c r="E180" s="40"/>
      <c r="F180" s="40"/>
      <c r="G180" s="40"/>
      <c r="H180" s="40"/>
    </row>
    <row r="181" spans="1:8">
      <c r="A181" s="56"/>
      <c r="B181" s="95"/>
      <c r="C181" s="40"/>
      <c r="D181" s="40"/>
      <c r="E181" s="40"/>
      <c r="F181" s="40"/>
      <c r="G181" s="40"/>
      <c r="H181" s="40"/>
    </row>
    <row r="182" spans="1:8">
      <c r="A182" s="56"/>
      <c r="B182" s="95"/>
      <c r="C182" s="40"/>
      <c r="D182" s="40"/>
      <c r="E182" s="40"/>
      <c r="F182" s="40"/>
      <c r="G182" s="40"/>
      <c r="H182" s="40"/>
    </row>
    <row r="183" spans="1:8">
      <c r="A183" s="56"/>
      <c r="B183" s="95"/>
      <c r="C183" s="40"/>
      <c r="D183" s="40"/>
      <c r="E183" s="40"/>
      <c r="F183" s="40"/>
      <c r="G183" s="40"/>
      <c r="H183" s="40"/>
    </row>
    <row r="184" spans="1:8">
      <c r="A184" s="56"/>
      <c r="B184" s="95"/>
      <c r="C184" s="40"/>
      <c r="D184" s="40"/>
      <c r="E184" s="40"/>
      <c r="F184" s="40"/>
      <c r="G184" s="40"/>
      <c r="H184" s="40"/>
    </row>
    <row r="185" spans="1:8">
      <c r="A185" s="56"/>
      <c r="B185" s="95"/>
      <c r="C185" s="40"/>
      <c r="D185" s="40"/>
      <c r="E185" s="40"/>
      <c r="F185" s="40"/>
      <c r="G185" s="40"/>
      <c r="H185" s="40"/>
    </row>
    <row r="186" spans="1:8">
      <c r="A186" s="56"/>
      <c r="B186" s="95"/>
      <c r="C186" s="40"/>
      <c r="D186" s="40"/>
      <c r="E186" s="40"/>
      <c r="F186" s="40"/>
      <c r="G186" s="40"/>
      <c r="H186" s="40"/>
    </row>
    <row r="187" spans="1:8">
      <c r="A187" s="56"/>
      <c r="B187" s="95"/>
      <c r="C187" s="40"/>
      <c r="D187" s="40"/>
      <c r="E187" s="40"/>
      <c r="F187" s="40"/>
      <c r="G187" s="40"/>
      <c r="H187" s="40"/>
    </row>
    <row r="188" spans="1:8">
      <c r="A188" s="56"/>
      <c r="B188" s="95"/>
      <c r="C188" s="40"/>
      <c r="D188" s="40"/>
      <c r="E188" s="40"/>
      <c r="F188" s="40"/>
      <c r="G188" s="40"/>
      <c r="H188" s="40"/>
    </row>
    <row r="189" spans="1:8">
      <c r="A189" s="56"/>
      <c r="B189" s="95"/>
      <c r="C189" s="40"/>
      <c r="D189" s="40"/>
      <c r="E189" s="40"/>
      <c r="F189" s="40"/>
      <c r="G189" s="40"/>
      <c r="H189" s="40"/>
    </row>
    <row r="190" spans="1:8">
      <c r="A190" s="56"/>
      <c r="B190" s="95"/>
      <c r="C190" s="40"/>
      <c r="D190" s="40"/>
      <c r="E190" s="40"/>
      <c r="F190" s="40"/>
      <c r="G190" s="40"/>
      <c r="H190" s="40"/>
    </row>
    <row r="191" spans="1:8">
      <c r="A191" s="56"/>
      <c r="B191" s="95"/>
      <c r="C191" s="40"/>
      <c r="D191" s="40"/>
      <c r="E191" s="40"/>
      <c r="F191" s="40"/>
      <c r="G191" s="40"/>
      <c r="H191" s="40"/>
    </row>
    <row r="192" spans="1:8">
      <c r="A192" s="56"/>
      <c r="B192" s="95"/>
      <c r="C192" s="40"/>
      <c r="D192" s="40"/>
      <c r="E192" s="40"/>
      <c r="F192" s="40"/>
      <c r="G192" s="40"/>
      <c r="H192" s="40"/>
    </row>
    <row r="193" spans="1:8">
      <c r="A193" s="56"/>
      <c r="B193" s="95"/>
      <c r="C193" s="40"/>
      <c r="D193" s="40"/>
      <c r="E193" s="40"/>
      <c r="F193" s="40"/>
      <c r="G193" s="40"/>
      <c r="H193" s="40"/>
    </row>
    <row r="194" spans="1:8">
      <c r="A194" s="56"/>
      <c r="B194" s="95"/>
      <c r="C194" s="40"/>
      <c r="D194" s="40"/>
      <c r="E194" s="40"/>
      <c r="F194" s="40"/>
      <c r="G194" s="40"/>
      <c r="H194" s="40"/>
    </row>
    <row r="195" spans="1:8">
      <c r="A195" s="56"/>
      <c r="B195" s="95"/>
      <c r="C195" s="40"/>
      <c r="D195" s="40"/>
      <c r="E195" s="40"/>
      <c r="F195" s="40"/>
      <c r="G195" s="40"/>
      <c r="H195" s="40"/>
    </row>
    <row r="196" spans="1:8">
      <c r="A196" s="56"/>
      <c r="B196" s="95"/>
      <c r="C196" s="40"/>
      <c r="D196" s="40"/>
      <c r="E196" s="40"/>
      <c r="F196" s="40"/>
      <c r="G196" s="40"/>
      <c r="H196" s="40"/>
    </row>
    <row r="197" spans="1:8">
      <c r="A197" s="56"/>
      <c r="B197" s="95"/>
      <c r="C197" s="40"/>
      <c r="D197" s="40"/>
      <c r="E197" s="40"/>
      <c r="F197" s="40"/>
      <c r="G197" s="40"/>
      <c r="H197" s="40"/>
    </row>
    <row r="198" spans="1:8">
      <c r="A198" s="56"/>
      <c r="B198" s="95"/>
      <c r="C198" s="40"/>
      <c r="D198" s="40"/>
      <c r="E198" s="40"/>
      <c r="F198" s="40"/>
      <c r="G198" s="40"/>
      <c r="H198" s="40"/>
    </row>
    <row r="199" spans="1:8">
      <c r="A199" s="56"/>
      <c r="B199" s="95"/>
      <c r="C199" s="40"/>
      <c r="D199" s="40"/>
      <c r="E199" s="40"/>
      <c r="F199" s="40"/>
      <c r="G199" s="40"/>
      <c r="H199" s="40"/>
    </row>
    <row r="200" spans="1:8">
      <c r="A200" s="56"/>
      <c r="B200" s="95"/>
      <c r="C200" s="40"/>
      <c r="D200" s="40"/>
      <c r="E200" s="40"/>
      <c r="F200" s="40"/>
      <c r="G200" s="40"/>
      <c r="H200" s="40"/>
    </row>
    <row r="201" spans="1:8">
      <c r="A201" s="56"/>
      <c r="B201" s="95"/>
      <c r="C201" s="40"/>
      <c r="D201" s="40"/>
      <c r="E201" s="40"/>
      <c r="F201" s="40"/>
      <c r="G201" s="40"/>
      <c r="H201" s="40"/>
    </row>
    <row r="202" spans="1:8">
      <c r="A202" s="56"/>
      <c r="B202" s="95"/>
      <c r="C202" s="40"/>
      <c r="D202" s="40"/>
      <c r="E202" s="40"/>
      <c r="F202" s="40"/>
      <c r="G202" s="40"/>
      <c r="H202" s="40"/>
    </row>
    <row r="203" spans="1:8">
      <c r="A203" s="56"/>
      <c r="B203" s="95"/>
      <c r="C203" s="40"/>
      <c r="D203" s="40"/>
      <c r="E203" s="40"/>
      <c r="F203" s="40"/>
      <c r="G203" s="40"/>
      <c r="H203" s="40"/>
    </row>
    <row r="204" spans="1:8">
      <c r="A204" s="56"/>
      <c r="B204" s="95"/>
      <c r="C204" s="40"/>
      <c r="D204" s="40"/>
      <c r="E204" s="40"/>
      <c r="F204" s="40"/>
      <c r="G204" s="40"/>
      <c r="H204" s="40"/>
    </row>
    <row r="205" spans="1:8">
      <c r="A205" s="56"/>
      <c r="B205" s="95"/>
      <c r="C205" s="40"/>
      <c r="D205" s="40"/>
      <c r="E205" s="40"/>
      <c r="F205" s="40"/>
      <c r="G205" s="40"/>
      <c r="H205" s="40"/>
    </row>
    <row r="206" spans="1:8">
      <c r="A206" s="56"/>
      <c r="B206" s="95"/>
      <c r="C206" s="40"/>
      <c r="D206" s="40"/>
      <c r="E206" s="40"/>
      <c r="F206" s="40"/>
      <c r="G206" s="40"/>
      <c r="H206" s="40"/>
    </row>
    <row r="207" spans="1:8">
      <c r="A207" s="56"/>
      <c r="B207" s="95"/>
      <c r="C207" s="40"/>
      <c r="D207" s="40"/>
      <c r="E207" s="40"/>
      <c r="F207" s="40"/>
      <c r="G207" s="40"/>
      <c r="H207" s="40"/>
    </row>
    <row r="208" spans="1:8">
      <c r="A208" s="56"/>
      <c r="B208" s="95"/>
      <c r="C208" s="40"/>
      <c r="D208" s="40"/>
      <c r="E208" s="40"/>
      <c r="F208" s="40"/>
      <c r="G208" s="40"/>
      <c r="H208" s="40"/>
    </row>
    <row r="209" spans="1:8">
      <c r="A209" s="56"/>
      <c r="B209" s="95"/>
      <c r="C209" s="40"/>
      <c r="D209" s="40"/>
      <c r="E209" s="40"/>
      <c r="F209" s="40"/>
      <c r="G209" s="40"/>
      <c r="H209" s="40"/>
    </row>
    <row r="210" spans="1:8">
      <c r="A210" s="56"/>
      <c r="B210" s="95"/>
      <c r="C210" s="40"/>
      <c r="D210" s="40"/>
      <c r="E210" s="40"/>
      <c r="F210" s="40"/>
      <c r="G210" s="40"/>
      <c r="H210" s="40"/>
    </row>
    <row r="211" spans="1:8">
      <c r="A211" s="56"/>
      <c r="B211" s="95"/>
      <c r="C211" s="40"/>
      <c r="D211" s="40"/>
      <c r="E211" s="40"/>
      <c r="F211" s="40"/>
      <c r="G211" s="40"/>
      <c r="H211" s="40"/>
    </row>
    <row r="212" spans="1:8">
      <c r="A212" s="56"/>
      <c r="B212" s="95"/>
      <c r="C212" s="40"/>
      <c r="D212" s="40"/>
      <c r="E212" s="40"/>
      <c r="F212" s="40"/>
      <c r="G212" s="40"/>
      <c r="H212" s="40"/>
    </row>
    <row r="213" spans="1:8">
      <c r="A213" s="56"/>
      <c r="B213" s="95"/>
      <c r="C213" s="40"/>
      <c r="D213" s="40"/>
      <c r="E213" s="40"/>
      <c r="F213" s="40"/>
      <c r="G213" s="40"/>
      <c r="H213" s="40"/>
    </row>
    <row r="214" spans="1:8">
      <c r="A214" s="56"/>
      <c r="B214" s="56"/>
      <c r="C214" s="56"/>
      <c r="D214" s="56"/>
      <c r="E214" s="40"/>
      <c r="F214" s="40"/>
      <c r="G214" s="40"/>
      <c r="H214" s="40"/>
    </row>
    <row r="215" spans="1:8">
      <c r="A215" s="56"/>
      <c r="B215" s="56"/>
      <c r="C215" s="56"/>
      <c r="D215" s="56"/>
      <c r="E215" s="40"/>
      <c r="F215" s="40"/>
      <c r="G215" s="40"/>
      <c r="H215" s="40"/>
    </row>
    <row r="216" spans="1:8">
      <c r="A216" s="56"/>
      <c r="B216" s="56"/>
      <c r="C216" s="56"/>
      <c r="D216" s="56"/>
      <c r="E216" s="40"/>
      <c r="F216" s="40"/>
      <c r="G216" s="40"/>
      <c r="H216" s="40"/>
    </row>
    <row r="217" spans="1:8">
      <c r="A217" s="56"/>
      <c r="B217" s="56"/>
      <c r="C217" s="56"/>
      <c r="D217" s="56"/>
      <c r="E217" s="40"/>
      <c r="F217" s="40"/>
      <c r="G217" s="40"/>
      <c r="H217" s="40"/>
    </row>
    <row r="218" spans="1:8">
      <c r="A218" s="56"/>
      <c r="B218" s="56"/>
      <c r="C218" s="56"/>
      <c r="D218" s="56"/>
      <c r="E218" s="40"/>
      <c r="F218" s="40"/>
      <c r="G218" s="40"/>
      <c r="H218" s="40"/>
    </row>
    <row r="219" spans="1:8">
      <c r="A219" s="56"/>
      <c r="B219" s="56"/>
      <c r="C219" s="56"/>
      <c r="D219" s="56"/>
      <c r="E219" s="40"/>
      <c r="F219" s="40"/>
      <c r="G219" s="40"/>
      <c r="H219" s="40"/>
    </row>
    <row r="220" spans="1:8">
      <c r="A220" s="56"/>
      <c r="B220" s="56"/>
      <c r="C220" s="56"/>
      <c r="D220" s="56"/>
      <c r="E220" s="40"/>
      <c r="F220" s="40"/>
      <c r="G220" s="40"/>
      <c r="H220" s="40"/>
    </row>
    <row r="221" spans="1:8">
      <c r="A221" s="56"/>
      <c r="B221" s="56"/>
      <c r="C221" s="56"/>
      <c r="D221" s="56"/>
      <c r="E221" s="40"/>
      <c r="F221" s="40"/>
      <c r="G221" s="40"/>
      <c r="H221" s="40"/>
    </row>
    <row r="222" spans="1:8">
      <c r="A222" s="56"/>
      <c r="B222" s="56"/>
      <c r="C222" s="56"/>
      <c r="D222" s="56"/>
      <c r="E222" s="40"/>
      <c r="F222" s="40"/>
      <c r="G222" s="40"/>
      <c r="H222" s="40"/>
    </row>
    <row r="223" spans="1:8">
      <c r="A223" s="56"/>
      <c r="B223" s="56"/>
      <c r="C223" s="56"/>
      <c r="D223" s="56"/>
      <c r="E223" s="40"/>
      <c r="F223" s="40"/>
      <c r="G223" s="40"/>
      <c r="H223" s="40"/>
    </row>
    <row r="224" spans="1:8">
      <c r="A224" s="56"/>
      <c r="B224" s="56"/>
      <c r="C224" s="56"/>
      <c r="D224" s="56"/>
      <c r="E224" s="40"/>
      <c r="F224" s="40"/>
      <c r="G224" s="40"/>
      <c r="H224" s="40"/>
    </row>
    <row r="225" spans="1:8">
      <c r="A225" s="56"/>
      <c r="B225" s="56"/>
      <c r="C225" s="56"/>
      <c r="D225" s="56"/>
      <c r="E225" s="40"/>
      <c r="F225" s="40"/>
      <c r="G225" s="40"/>
      <c r="H225" s="40"/>
    </row>
    <row r="226" spans="1:8">
      <c r="A226" s="56"/>
      <c r="B226" s="56"/>
      <c r="C226" s="56"/>
      <c r="D226" s="56"/>
      <c r="E226" s="40"/>
      <c r="F226" s="40"/>
      <c r="G226" s="40"/>
      <c r="H226" s="40"/>
    </row>
    <row r="227" spans="1:8">
      <c r="A227" s="56"/>
      <c r="B227" s="56"/>
      <c r="C227" s="56"/>
      <c r="D227" s="56"/>
      <c r="E227" s="40"/>
      <c r="F227" s="40"/>
      <c r="G227" s="40"/>
      <c r="H227" s="40"/>
    </row>
    <row r="228" spans="1:8">
      <c r="A228" s="56"/>
      <c r="B228" s="56"/>
      <c r="C228" s="56"/>
      <c r="D228" s="56"/>
      <c r="E228" s="40"/>
      <c r="F228" s="40"/>
      <c r="G228" s="40"/>
      <c r="H228" s="40"/>
    </row>
    <row r="229" spans="1:8">
      <c r="A229" s="56"/>
      <c r="B229" s="56"/>
      <c r="C229" s="56"/>
      <c r="D229" s="56"/>
      <c r="E229" s="40"/>
      <c r="F229" s="40"/>
      <c r="G229" s="40"/>
      <c r="H229" s="40"/>
    </row>
    <row r="230" spans="1:8">
      <c r="A230" s="56"/>
      <c r="B230" s="56"/>
      <c r="C230" s="56"/>
      <c r="D230" s="56"/>
      <c r="E230" s="40"/>
      <c r="F230" s="40"/>
      <c r="G230" s="40"/>
      <c r="H230" s="40"/>
    </row>
    <row r="231" spans="1:8">
      <c r="A231" s="56"/>
      <c r="B231" s="56"/>
      <c r="C231" s="56"/>
      <c r="D231" s="56"/>
      <c r="E231" s="40"/>
      <c r="F231" s="40"/>
      <c r="G231" s="40"/>
      <c r="H231" s="40"/>
    </row>
    <row r="232" spans="1:8">
      <c r="A232" s="56"/>
      <c r="B232" s="56"/>
      <c r="C232" s="56"/>
      <c r="D232" s="56"/>
      <c r="E232" s="40"/>
      <c r="F232" s="40"/>
      <c r="G232" s="40"/>
      <c r="H232" s="40"/>
    </row>
    <row r="233" spans="1:8">
      <c r="A233" s="56"/>
      <c r="B233" s="56"/>
      <c r="C233" s="56"/>
      <c r="D233" s="56"/>
      <c r="E233" s="40"/>
      <c r="F233" s="40"/>
      <c r="G233" s="40"/>
      <c r="H233" s="40"/>
    </row>
    <row r="234" spans="1:8">
      <c r="A234" s="56"/>
      <c r="B234" s="56"/>
      <c r="C234" s="56"/>
      <c r="D234" s="56"/>
      <c r="E234" s="40"/>
      <c r="F234" s="40"/>
      <c r="G234" s="40"/>
      <c r="H234" s="40"/>
    </row>
    <row r="235" spans="1:8">
      <c r="A235" s="56"/>
      <c r="B235" s="56"/>
      <c r="C235" s="56"/>
      <c r="D235" s="56"/>
      <c r="E235" s="40"/>
      <c r="F235" s="40"/>
      <c r="G235" s="40"/>
      <c r="H235" s="40"/>
    </row>
    <row r="236" spans="1:8">
      <c r="A236" s="56"/>
      <c r="B236" s="56"/>
      <c r="C236" s="56"/>
      <c r="D236" s="56"/>
      <c r="E236" s="40"/>
      <c r="F236" s="40"/>
      <c r="G236" s="40"/>
      <c r="H236" s="40"/>
    </row>
    <row r="237" spans="1:8">
      <c r="A237" s="56"/>
      <c r="B237" s="56"/>
      <c r="C237" s="56"/>
      <c r="D237" s="56"/>
      <c r="E237" s="40"/>
      <c r="F237" s="40"/>
      <c r="G237" s="40"/>
      <c r="H237" s="40"/>
    </row>
    <row r="238" spans="1:8">
      <c r="A238" s="56"/>
      <c r="B238" s="56"/>
      <c r="C238" s="56"/>
      <c r="D238" s="56"/>
      <c r="E238" s="40"/>
      <c r="F238" s="40"/>
      <c r="G238" s="40"/>
      <c r="H238" s="40"/>
    </row>
    <row r="239" spans="1:8">
      <c r="A239" s="56"/>
      <c r="B239" s="56"/>
      <c r="C239" s="56"/>
      <c r="D239" s="56"/>
      <c r="E239" s="40"/>
      <c r="F239" s="40"/>
      <c r="G239" s="40"/>
      <c r="H239" s="40"/>
    </row>
    <row r="240" spans="1:8">
      <c r="A240" s="56"/>
      <c r="B240" s="56"/>
      <c r="C240" s="56"/>
      <c r="D240" s="56"/>
      <c r="E240" s="40"/>
      <c r="F240" s="40"/>
      <c r="G240" s="40"/>
      <c r="H240" s="40"/>
    </row>
    <row r="241" spans="1:8">
      <c r="A241" s="56"/>
      <c r="B241" s="56"/>
      <c r="C241" s="56"/>
      <c r="D241" s="56"/>
      <c r="E241" s="40"/>
      <c r="F241" s="40"/>
      <c r="G241" s="40"/>
      <c r="H241" s="40"/>
    </row>
    <row r="242" spans="1:8">
      <c r="A242" s="56"/>
      <c r="B242" s="56"/>
      <c r="C242" s="56"/>
      <c r="D242" s="56"/>
      <c r="E242" s="40"/>
      <c r="F242" s="40"/>
      <c r="G242" s="40"/>
      <c r="H242" s="40"/>
    </row>
    <row r="243" spans="1:8">
      <c r="A243" s="56"/>
      <c r="B243" s="56"/>
      <c r="C243" s="56"/>
      <c r="D243" s="56"/>
      <c r="E243" s="40"/>
      <c r="F243" s="40"/>
      <c r="G243" s="40"/>
      <c r="H243" s="40"/>
    </row>
    <row r="244" spans="1:8">
      <c r="A244" s="56"/>
      <c r="B244" s="56"/>
      <c r="C244" s="56"/>
      <c r="D244" s="56"/>
      <c r="E244" s="40"/>
      <c r="F244" s="40"/>
      <c r="G244" s="40"/>
      <c r="H244" s="40"/>
    </row>
    <row r="245" spans="1:8">
      <c r="A245" s="56"/>
      <c r="B245" s="56"/>
      <c r="C245" s="56"/>
      <c r="D245" s="56"/>
      <c r="E245" s="40"/>
      <c r="F245" s="40"/>
      <c r="G245" s="40"/>
      <c r="H245" s="40"/>
    </row>
    <row r="246" spans="1:8">
      <c r="A246" s="56"/>
      <c r="B246" s="56"/>
      <c r="C246" s="56"/>
      <c r="D246" s="56"/>
      <c r="E246" s="40"/>
      <c r="F246" s="40"/>
      <c r="G246" s="40"/>
      <c r="H246" s="40"/>
    </row>
    <row r="247" spans="1:8">
      <c r="A247" s="56"/>
      <c r="B247" s="56"/>
      <c r="C247" s="56"/>
      <c r="D247" s="56"/>
      <c r="E247" s="40"/>
      <c r="F247" s="40"/>
      <c r="G247" s="40"/>
      <c r="H247" s="40"/>
    </row>
    <row r="248" spans="1:8">
      <c r="A248" s="56"/>
      <c r="B248" s="56"/>
      <c r="C248" s="56"/>
      <c r="D248" s="56"/>
      <c r="E248" s="40"/>
      <c r="F248" s="40"/>
      <c r="G248" s="40"/>
      <c r="H248" s="40"/>
    </row>
    <row r="249" spans="1:8">
      <c r="A249" s="56"/>
      <c r="B249" s="56"/>
      <c r="C249" s="56"/>
      <c r="D249" s="56"/>
      <c r="E249" s="56"/>
      <c r="F249" s="56"/>
      <c r="G249" s="56"/>
      <c r="H249" s="95"/>
    </row>
    <row r="250" spans="1:8">
      <c r="A250" s="56"/>
      <c r="B250" s="56"/>
      <c r="C250" s="56"/>
      <c r="D250" s="56"/>
      <c r="E250" s="56"/>
      <c r="F250" s="56"/>
      <c r="G250" s="56"/>
      <c r="H250" s="95"/>
    </row>
    <row r="251" spans="1:8">
      <c r="A251" s="56"/>
      <c r="B251" s="56"/>
      <c r="C251" s="56"/>
      <c r="D251" s="56"/>
      <c r="E251" s="56"/>
      <c r="F251" s="56"/>
      <c r="G251" s="56"/>
      <c r="H251" s="95"/>
    </row>
    <row r="252" spans="1:8">
      <c r="A252" s="56"/>
      <c r="B252" s="56"/>
      <c r="C252" s="56"/>
      <c r="D252" s="56"/>
      <c r="E252" s="56"/>
      <c r="F252" s="56"/>
      <c r="G252" s="56"/>
      <c r="H252" s="95"/>
    </row>
    <row r="253" spans="1:8">
      <c r="A253" s="56"/>
      <c r="B253" s="56"/>
      <c r="C253" s="56"/>
      <c r="D253" s="56"/>
      <c r="E253" s="56"/>
      <c r="F253" s="56"/>
      <c r="G253" s="56"/>
      <c r="H253" s="95"/>
    </row>
    <row r="254" spans="1:8">
      <c r="A254" s="56"/>
      <c r="B254" s="56"/>
      <c r="C254" s="56"/>
      <c r="D254" s="56"/>
      <c r="E254" s="56"/>
      <c r="F254" s="56"/>
      <c r="G254" s="56"/>
      <c r="H254" s="95"/>
    </row>
    <row r="255" spans="1:8">
      <c r="A255" s="56"/>
      <c r="B255" s="56"/>
      <c r="C255" s="56"/>
      <c r="D255" s="56"/>
      <c r="E255" s="56"/>
      <c r="F255" s="56"/>
      <c r="G255" s="56"/>
      <c r="H255" s="95"/>
    </row>
    <row r="256" spans="1:8">
      <c r="A256" s="56"/>
      <c r="B256" s="56"/>
      <c r="C256" s="56"/>
      <c r="D256" s="56"/>
      <c r="E256" s="56"/>
      <c r="F256" s="56"/>
      <c r="G256" s="56"/>
      <c r="H256" s="95"/>
    </row>
    <row r="257" spans="1:8">
      <c r="A257" s="56"/>
      <c r="B257" s="56"/>
      <c r="C257" s="56"/>
      <c r="D257" s="56"/>
      <c r="E257" s="56"/>
      <c r="F257" s="56"/>
      <c r="G257" s="56"/>
      <c r="H257" s="95"/>
    </row>
    <row r="258" spans="1:8">
      <c r="A258" s="56"/>
      <c r="B258" s="56"/>
      <c r="C258" s="56"/>
      <c r="D258" s="56"/>
      <c r="E258" s="56"/>
      <c r="F258" s="56"/>
      <c r="G258" s="56"/>
      <c r="H258" s="95"/>
    </row>
    <row r="259" spans="1:8">
      <c r="A259" s="56"/>
      <c r="B259" s="56"/>
      <c r="C259" s="56"/>
      <c r="D259" s="56"/>
      <c r="E259" s="56"/>
      <c r="F259" s="56"/>
      <c r="G259" s="56"/>
      <c r="H259" s="95"/>
    </row>
    <row r="260" spans="1:8">
      <c r="A260" s="56"/>
      <c r="B260" s="56"/>
      <c r="C260" s="56"/>
      <c r="D260" s="56"/>
      <c r="E260" s="56"/>
      <c r="F260" s="56"/>
      <c r="G260" s="56"/>
      <c r="H260" s="95"/>
    </row>
    <row r="261" spans="1:8">
      <c r="A261" s="56"/>
      <c r="B261" s="56"/>
      <c r="C261" s="56"/>
      <c r="D261" s="56"/>
      <c r="E261" s="56"/>
      <c r="F261" s="56"/>
      <c r="G261" s="56"/>
      <c r="H261" s="95"/>
    </row>
    <row r="262" spans="1:8">
      <c r="A262" s="56"/>
      <c r="B262" s="56"/>
      <c r="C262" s="56"/>
      <c r="D262" s="56"/>
      <c r="E262" s="56"/>
      <c r="F262" s="56"/>
      <c r="G262" s="56"/>
      <c r="H262" s="95"/>
    </row>
    <row r="263" spans="1:8">
      <c r="A263" s="56"/>
      <c r="B263" s="56"/>
      <c r="C263" s="56"/>
      <c r="D263" s="56"/>
      <c r="E263" s="56"/>
      <c r="F263" s="56"/>
      <c r="G263" s="56"/>
      <c r="H263" s="95"/>
    </row>
    <row r="264" spans="1:8">
      <c r="A264" s="56"/>
      <c r="B264" s="56"/>
      <c r="C264" s="56"/>
      <c r="D264" s="56"/>
      <c r="E264" s="56"/>
      <c r="F264" s="56"/>
      <c r="G264" s="56"/>
      <c r="H264" s="95"/>
    </row>
    <row r="265" spans="1:8">
      <c r="A265" s="56"/>
      <c r="B265" s="56"/>
      <c r="C265" s="56"/>
      <c r="D265" s="56"/>
      <c r="E265" s="56"/>
      <c r="F265" s="56"/>
      <c r="G265" s="56"/>
      <c r="H265" s="95"/>
    </row>
    <row r="266" spans="1:8">
      <c r="A266" s="56"/>
      <c r="B266" s="56"/>
      <c r="C266" s="56"/>
      <c r="D266" s="56"/>
      <c r="E266" s="56"/>
      <c r="F266" s="56"/>
      <c r="G266" s="56"/>
      <c r="H266" s="95"/>
    </row>
    <row r="267" spans="1:8">
      <c r="A267" s="56"/>
      <c r="B267" s="56"/>
      <c r="C267" s="56"/>
      <c r="D267" s="56"/>
      <c r="E267" s="56"/>
      <c r="F267" s="56"/>
      <c r="G267" s="56"/>
      <c r="H267" s="95"/>
    </row>
    <row r="268" spans="1:8">
      <c r="A268" s="56"/>
      <c r="B268" s="56"/>
      <c r="C268" s="56"/>
      <c r="D268" s="56"/>
      <c r="E268" s="56"/>
      <c r="F268" s="56"/>
      <c r="G268" s="56"/>
      <c r="H268" s="95"/>
    </row>
    <row r="269" spans="1:8">
      <c r="A269" s="56"/>
      <c r="B269" s="56"/>
      <c r="C269" s="56"/>
      <c r="D269" s="56"/>
      <c r="E269" s="56"/>
      <c r="F269" s="56"/>
      <c r="G269" s="56"/>
      <c r="H269" s="95"/>
    </row>
    <row r="270" spans="1:8">
      <c r="A270" s="56"/>
      <c r="B270" s="56"/>
      <c r="C270" s="56"/>
      <c r="D270" s="56"/>
      <c r="E270" s="56"/>
      <c r="F270" s="56"/>
      <c r="G270" s="56"/>
      <c r="H270" s="95"/>
    </row>
    <row r="271" spans="1:8">
      <c r="A271" s="56"/>
      <c r="B271" s="56"/>
      <c r="C271" s="56"/>
      <c r="D271" s="56"/>
      <c r="E271" s="56"/>
      <c r="F271" s="56"/>
      <c r="G271" s="56"/>
      <c r="H271" s="95"/>
    </row>
    <row r="272" spans="1:8">
      <c r="A272" s="56"/>
      <c r="B272" s="56"/>
      <c r="C272" s="56"/>
      <c r="D272" s="56"/>
      <c r="E272" s="56"/>
      <c r="F272" s="56"/>
      <c r="G272" s="56"/>
      <c r="H272" s="95"/>
    </row>
    <row r="273" spans="1:8">
      <c r="A273" s="56"/>
      <c r="B273" s="56"/>
      <c r="C273" s="56"/>
      <c r="D273" s="56"/>
      <c r="E273" s="56"/>
      <c r="F273" s="56"/>
      <c r="G273" s="56"/>
      <c r="H273" s="95"/>
    </row>
    <row r="274" spans="1:8">
      <c r="A274" s="56"/>
      <c r="B274" s="56"/>
      <c r="C274" s="56"/>
      <c r="D274" s="56"/>
      <c r="E274" s="56"/>
      <c r="F274" s="56"/>
      <c r="G274" s="56"/>
      <c r="H274" s="95"/>
    </row>
    <row r="275" spans="1:8">
      <c r="A275" s="56"/>
      <c r="B275" s="56"/>
      <c r="C275" s="56"/>
      <c r="D275" s="56"/>
      <c r="E275" s="56"/>
      <c r="F275" s="56"/>
      <c r="G275" s="56"/>
      <c r="H275" s="95"/>
    </row>
    <row r="276" spans="1:8">
      <c r="A276" s="56"/>
      <c r="B276" s="56"/>
      <c r="C276" s="56"/>
      <c r="D276" s="56"/>
      <c r="E276" s="56"/>
      <c r="F276" s="56"/>
      <c r="G276" s="56"/>
      <c r="H276" s="95"/>
    </row>
    <row r="277" spans="1:8">
      <c r="A277" s="56"/>
      <c r="B277" s="56"/>
      <c r="C277" s="56"/>
      <c r="D277" s="56"/>
      <c r="E277" s="56"/>
      <c r="F277" s="56"/>
      <c r="G277" s="56"/>
      <c r="H277" s="95"/>
    </row>
    <row r="278" spans="1:8">
      <c r="A278" s="56"/>
      <c r="B278" s="56"/>
      <c r="C278" s="56"/>
      <c r="D278" s="56"/>
      <c r="E278" s="56"/>
      <c r="F278" s="56"/>
      <c r="G278" s="56"/>
      <c r="H278" s="95"/>
    </row>
    <row r="279" spans="1:8">
      <c r="A279" s="56"/>
      <c r="B279" s="56"/>
      <c r="C279" s="56"/>
      <c r="D279" s="56"/>
      <c r="E279" s="56"/>
      <c r="F279" s="56"/>
      <c r="G279" s="56"/>
      <c r="H279" s="95"/>
    </row>
    <row r="280" spans="1:8">
      <c r="A280" s="56"/>
      <c r="B280" s="56"/>
      <c r="C280" s="56"/>
      <c r="D280" s="56"/>
      <c r="E280" s="56"/>
      <c r="F280" s="56"/>
      <c r="G280" s="56"/>
      <c r="H280" s="95"/>
    </row>
    <row r="281" spans="1:8">
      <c r="A281" s="56"/>
      <c r="B281" s="56"/>
      <c r="C281" s="56"/>
      <c r="D281" s="56"/>
      <c r="E281" s="56"/>
      <c r="F281" s="56"/>
      <c r="G281" s="56"/>
      <c r="H281" s="95"/>
    </row>
    <row r="282" spans="1:8">
      <c r="A282" s="56"/>
      <c r="B282" s="56"/>
      <c r="C282" s="56"/>
      <c r="D282" s="56"/>
      <c r="E282" s="56"/>
      <c r="F282" s="56"/>
      <c r="G282" s="56"/>
      <c r="H282" s="95"/>
    </row>
    <row r="283" spans="1:8">
      <c r="A283" s="56"/>
      <c r="B283" s="56"/>
      <c r="C283" s="56"/>
      <c r="D283" s="56"/>
      <c r="E283" s="56"/>
      <c r="F283" s="56"/>
      <c r="G283" s="56"/>
      <c r="H283" s="95"/>
    </row>
    <row r="284" spans="1:8">
      <c r="A284" s="56"/>
      <c r="B284" s="56"/>
      <c r="C284" s="56"/>
      <c r="D284" s="56"/>
      <c r="E284" s="56"/>
      <c r="F284" s="56"/>
      <c r="G284" s="56"/>
      <c r="H284" s="95"/>
    </row>
    <row r="285" spans="1:8">
      <c r="A285" s="56"/>
      <c r="B285" s="56"/>
      <c r="C285" s="56"/>
      <c r="D285" s="56"/>
      <c r="E285" s="56"/>
      <c r="F285" s="56"/>
      <c r="G285" s="56"/>
      <c r="H285" s="95"/>
    </row>
    <row r="286" spans="1:8">
      <c r="A286" s="56"/>
      <c r="B286" s="56"/>
      <c r="C286" s="56"/>
      <c r="D286" s="56"/>
      <c r="E286" s="56"/>
      <c r="F286" s="56"/>
      <c r="G286" s="56"/>
      <c r="H286" s="95"/>
    </row>
    <row r="287" spans="1:8">
      <c r="A287" s="56"/>
      <c r="B287" s="56"/>
      <c r="C287" s="56"/>
      <c r="D287" s="56"/>
      <c r="E287" s="56"/>
      <c r="F287" s="56"/>
      <c r="G287" s="56"/>
      <c r="H287" s="95"/>
    </row>
    <row r="288" spans="1:8">
      <c r="A288" s="56"/>
      <c r="B288" s="56"/>
      <c r="C288" s="56"/>
      <c r="D288" s="56"/>
      <c r="E288" s="56"/>
      <c r="F288" s="56"/>
      <c r="G288" s="56"/>
      <c r="H288" s="95"/>
    </row>
    <row r="289" spans="1:8">
      <c r="A289" s="56"/>
      <c r="B289" s="56"/>
      <c r="C289" s="56"/>
      <c r="D289" s="56"/>
      <c r="E289" s="56"/>
      <c r="F289" s="56"/>
      <c r="G289" s="56"/>
      <c r="H289" s="95"/>
    </row>
    <row r="290" spans="1:8">
      <c r="A290" s="56"/>
      <c r="B290" s="56"/>
      <c r="C290" s="56"/>
      <c r="D290" s="56"/>
      <c r="E290" s="56"/>
      <c r="F290" s="56"/>
      <c r="G290" s="56"/>
      <c r="H290" s="95"/>
    </row>
    <row r="291" spans="1:8">
      <c r="A291" s="56"/>
      <c r="B291" s="56"/>
      <c r="C291" s="56"/>
      <c r="D291" s="56"/>
      <c r="E291" s="56"/>
      <c r="F291" s="56"/>
      <c r="G291" s="56"/>
      <c r="H291" s="95"/>
    </row>
    <row r="292" spans="1:8">
      <c r="A292" s="56"/>
      <c r="B292" s="56"/>
      <c r="C292" s="56"/>
      <c r="D292" s="56"/>
      <c r="E292" s="56"/>
      <c r="F292" s="56"/>
      <c r="G292" s="56"/>
      <c r="H292" s="95"/>
    </row>
    <row r="293" spans="1:8">
      <c r="A293" s="56"/>
      <c r="B293" s="56"/>
      <c r="C293" s="56"/>
      <c r="D293" s="56"/>
      <c r="E293" s="56"/>
      <c r="F293" s="56"/>
      <c r="G293" s="56"/>
      <c r="H293" s="95"/>
    </row>
    <row r="294" spans="1:8">
      <c r="A294" s="56"/>
      <c r="B294" s="56"/>
      <c r="C294" s="56"/>
      <c r="D294" s="56"/>
      <c r="E294" s="56"/>
      <c r="F294" s="56"/>
      <c r="G294" s="56"/>
      <c r="H294" s="95"/>
    </row>
    <row r="295" spans="1:8">
      <c r="A295" s="56"/>
      <c r="B295" s="56"/>
      <c r="C295" s="56"/>
      <c r="D295" s="56"/>
      <c r="E295" s="56"/>
      <c r="F295" s="56"/>
      <c r="G295" s="56"/>
      <c r="H295" s="95"/>
    </row>
    <row r="296" spans="1:8">
      <c r="A296" s="56"/>
      <c r="B296" s="56"/>
      <c r="C296" s="56"/>
      <c r="D296" s="56"/>
      <c r="E296" s="56"/>
      <c r="F296" s="56"/>
      <c r="G296" s="56"/>
      <c r="H296" s="95"/>
    </row>
    <row r="297" spans="1:8">
      <c r="A297" s="56"/>
      <c r="B297" s="56"/>
      <c r="C297" s="56"/>
      <c r="D297" s="56"/>
      <c r="E297" s="56"/>
      <c r="F297" s="56"/>
      <c r="G297" s="56"/>
      <c r="H297" s="95"/>
    </row>
    <row r="298" spans="1:8">
      <c r="A298" s="56"/>
      <c r="B298" s="56"/>
      <c r="C298" s="56"/>
      <c r="D298" s="56"/>
      <c r="E298" s="56"/>
      <c r="F298" s="56"/>
      <c r="G298" s="56"/>
      <c r="H298" s="95"/>
    </row>
    <row r="299" spans="1:8">
      <c r="A299" s="56"/>
      <c r="B299" s="56"/>
      <c r="C299" s="56"/>
      <c r="D299" s="56"/>
      <c r="E299" s="56"/>
      <c r="F299" s="56"/>
      <c r="G299" s="56"/>
      <c r="H299" s="95"/>
    </row>
    <row r="300" spans="1:8">
      <c r="A300" s="56"/>
      <c r="B300" s="56"/>
      <c r="C300" s="56"/>
      <c r="D300" s="56"/>
      <c r="E300" s="56"/>
      <c r="F300" s="56"/>
      <c r="G300" s="56"/>
      <c r="H300" s="95"/>
    </row>
    <row r="301" spans="1:8">
      <c r="A301" s="56"/>
      <c r="B301" s="56"/>
      <c r="C301" s="56"/>
      <c r="D301" s="56"/>
      <c r="E301" s="56"/>
      <c r="F301" s="56"/>
      <c r="G301" s="56"/>
      <c r="H301" s="95"/>
    </row>
    <row r="302" spans="1:8">
      <c r="A302" s="56"/>
      <c r="B302" s="56"/>
      <c r="C302" s="56"/>
      <c r="D302" s="56"/>
      <c r="E302" s="56"/>
      <c r="F302" s="56"/>
      <c r="G302" s="56"/>
      <c r="H302" s="95"/>
    </row>
    <row r="303" spans="1:8">
      <c r="A303" s="56"/>
      <c r="B303" s="56"/>
      <c r="C303" s="56"/>
      <c r="D303" s="56"/>
      <c r="E303" s="56"/>
      <c r="F303" s="56"/>
      <c r="G303" s="56"/>
      <c r="H303" s="95"/>
    </row>
    <row r="304" spans="1:8">
      <c r="A304" s="56"/>
      <c r="B304" s="56"/>
      <c r="C304" s="56"/>
      <c r="D304" s="56"/>
      <c r="E304" s="56"/>
      <c r="F304" s="56"/>
      <c r="G304" s="56"/>
      <c r="H304" s="95"/>
    </row>
    <row r="305" spans="1:8">
      <c r="A305" s="56"/>
      <c r="B305" s="56"/>
      <c r="C305" s="56"/>
      <c r="D305" s="56"/>
      <c r="E305" s="56"/>
      <c r="F305" s="56"/>
      <c r="G305" s="56"/>
      <c r="H305" s="95"/>
    </row>
    <row r="306" spans="1:8">
      <c r="A306" s="40"/>
      <c r="B306" s="40"/>
      <c r="C306" s="40"/>
      <c r="D306" s="40"/>
      <c r="E306" s="56"/>
      <c r="F306" s="56"/>
      <c r="G306" s="56"/>
      <c r="H306" s="95"/>
    </row>
    <row r="307" spans="1:8">
      <c r="A307" s="40"/>
      <c r="B307" s="40"/>
      <c r="C307" s="40"/>
      <c r="D307" s="40"/>
      <c r="E307" s="56"/>
      <c r="F307" s="56"/>
      <c r="G307" s="56"/>
      <c r="H307" s="95"/>
    </row>
    <row r="308" spans="1:8">
      <c r="A308" s="40"/>
      <c r="B308" s="40"/>
      <c r="C308" s="40"/>
      <c r="D308" s="40"/>
      <c r="E308" s="56"/>
      <c r="F308" s="56"/>
      <c r="G308" s="56"/>
      <c r="H308" s="95"/>
    </row>
    <row r="309" spans="1:8">
      <c r="A309" s="40"/>
      <c r="B309" s="40"/>
      <c r="C309" s="40"/>
      <c r="D309" s="40"/>
      <c r="E309" s="56"/>
      <c r="F309" s="56"/>
      <c r="G309" s="56"/>
      <c r="H309" s="95"/>
    </row>
    <row r="310" spans="1:8">
      <c r="A310" s="40"/>
      <c r="B310" s="40"/>
      <c r="C310" s="40"/>
      <c r="D310" s="40"/>
      <c r="E310" s="56"/>
      <c r="F310" s="56"/>
      <c r="G310" s="56"/>
      <c r="H310" s="95"/>
    </row>
    <row r="311" spans="1:8">
      <c r="E311" s="3"/>
      <c r="F311" s="3"/>
      <c r="G311" s="3"/>
    </row>
    <row r="312" spans="1:8">
      <c r="E312" s="3"/>
      <c r="F312" s="3"/>
      <c r="G312" s="3"/>
    </row>
    <row r="313" spans="1:8">
      <c r="E313" s="3"/>
      <c r="F313" s="3"/>
      <c r="G313" s="3"/>
    </row>
    <row r="314" spans="1:8">
      <c r="E314" s="3"/>
      <c r="F314" s="3"/>
      <c r="G314" s="3"/>
    </row>
    <row r="315" spans="1:8">
      <c r="E315" s="3"/>
      <c r="F315" s="3"/>
      <c r="G315" s="3"/>
    </row>
    <row r="316" spans="1:8">
      <c r="E316" s="3"/>
      <c r="F316" s="3"/>
      <c r="G316" s="3"/>
    </row>
    <row r="317" spans="1:8">
      <c r="E317" s="3"/>
      <c r="F317" s="3"/>
      <c r="G317" s="3"/>
    </row>
    <row r="318" spans="1:8">
      <c r="E318" s="3"/>
      <c r="F318" s="3"/>
      <c r="G318" s="3"/>
    </row>
    <row r="319" spans="1:8">
      <c r="E319" s="3"/>
      <c r="F319" s="3"/>
      <c r="G319" s="3"/>
    </row>
    <row r="320" spans="1:8">
      <c r="E320" s="3"/>
      <c r="F320" s="3"/>
      <c r="G320" s="3"/>
    </row>
    <row r="321" spans="5:7">
      <c r="E321" s="3"/>
      <c r="F321" s="3"/>
      <c r="G321" s="3"/>
    </row>
    <row r="322" spans="5:7">
      <c r="E322" s="2"/>
      <c r="F322" s="2"/>
      <c r="G322" s="2"/>
    </row>
    <row r="323" spans="5:7">
      <c r="E323" s="2"/>
      <c r="F323" s="2"/>
      <c r="G323" s="2"/>
    </row>
    <row r="324" spans="5:7">
      <c r="E324" s="2"/>
      <c r="F324" s="2"/>
      <c r="G324" s="2"/>
    </row>
    <row r="325" spans="5:7">
      <c r="E325" s="2"/>
      <c r="F325" s="2"/>
      <c r="G325" s="2"/>
    </row>
    <row r="326" spans="5:7">
      <c r="E326" s="2"/>
      <c r="F326" s="2"/>
      <c r="G326" s="2"/>
    </row>
    <row r="327" spans="5:7">
      <c r="E327" s="2"/>
      <c r="F327" s="2"/>
      <c r="G327" s="2"/>
    </row>
    <row r="328" spans="5:7">
      <c r="E328" s="2"/>
      <c r="F328" s="2"/>
      <c r="G328" s="2"/>
    </row>
    <row r="329" spans="5:7">
      <c r="E329" s="2"/>
      <c r="F329" s="2"/>
      <c r="G329" s="2"/>
    </row>
    <row r="330" spans="5:7">
      <c r="E330" s="2"/>
      <c r="F330" s="2"/>
      <c r="G330" s="2"/>
    </row>
    <row r="331" spans="5:7">
      <c r="E331" s="2"/>
      <c r="F331" s="2"/>
      <c r="G331" s="2"/>
    </row>
    <row r="332" spans="5:7">
      <c r="E332" s="2"/>
      <c r="F332" s="2"/>
      <c r="G332" s="2"/>
    </row>
    <row r="333" spans="5:7">
      <c r="E333" s="2"/>
      <c r="F333" s="2"/>
      <c r="G333" s="2"/>
    </row>
    <row r="334" spans="5:7">
      <c r="E334" s="2"/>
      <c r="F334" s="2"/>
      <c r="G334" s="2"/>
    </row>
    <row r="335" spans="5:7">
      <c r="E335" s="2"/>
      <c r="F335" s="2"/>
      <c r="G335" s="2"/>
    </row>
    <row r="336" spans="5:7">
      <c r="E336" s="2"/>
      <c r="F336" s="2"/>
      <c r="G336" s="2"/>
    </row>
    <row r="337" spans="5:7">
      <c r="E337" s="2"/>
      <c r="F337" s="2"/>
      <c r="G337" s="2"/>
    </row>
    <row r="338" spans="5:7">
      <c r="E338" s="2"/>
      <c r="F338" s="2"/>
      <c r="G338" s="2"/>
    </row>
    <row r="339" spans="5:7">
      <c r="E339" s="2"/>
      <c r="F339" s="2"/>
      <c r="G339" s="2"/>
    </row>
    <row r="340" spans="5:7">
      <c r="E340" s="2"/>
      <c r="F340" s="2"/>
      <c r="G340" s="2"/>
    </row>
  </sheetData>
  <mergeCells count="19">
    <mergeCell ref="A3:F3"/>
    <mergeCell ref="A35:B35"/>
    <mergeCell ref="A55:B55"/>
    <mergeCell ref="A39:B39"/>
    <mergeCell ref="A40:B40"/>
    <mergeCell ref="A18:B18"/>
    <mergeCell ref="A31:G31"/>
    <mergeCell ref="A32:B32"/>
    <mergeCell ref="A33:B33"/>
    <mergeCell ref="A38:E38"/>
    <mergeCell ref="A37:G37"/>
    <mergeCell ref="A17:B17"/>
    <mergeCell ref="A16:G16"/>
    <mergeCell ref="A54:F54"/>
    <mergeCell ref="A56:B56"/>
    <mergeCell ref="A6:B6"/>
    <mergeCell ref="A7:B7"/>
    <mergeCell ref="A5:F5"/>
    <mergeCell ref="A154:E154"/>
  </mergeCells>
  <pageMargins left="0.7" right="0.7" top="0.75" bottom="0.75" header="0.3" footer="0.3"/>
  <pageSetup paperSize="9"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L1" sqref="L1:L1048576"/>
    </sheetView>
  </sheetViews>
  <sheetFormatPr defaultRowHeight="15"/>
  <cols>
    <col min="1" max="1" width="14.42578125" bestFit="1" customWidth="1"/>
    <col min="2" max="2" width="48" bestFit="1" customWidth="1"/>
    <col min="3" max="3" width="9.7109375" customWidth="1"/>
    <col min="4" max="4" width="10.7109375" customWidth="1"/>
    <col min="8" max="8" width="10.140625" bestFit="1" customWidth="1"/>
  </cols>
  <sheetData>
    <row r="1" spans="1:8" ht="33.75">
      <c r="A1" s="6">
        <v>2900</v>
      </c>
      <c r="B1" s="6" t="s">
        <v>88</v>
      </c>
      <c r="C1" s="6" t="s">
        <v>89</v>
      </c>
      <c r="D1" s="7" t="s">
        <v>90</v>
      </c>
    </row>
    <row r="2" spans="1:8">
      <c r="A2" s="8">
        <v>11</v>
      </c>
      <c r="B2" s="9" t="s">
        <v>91</v>
      </c>
      <c r="C2" s="10">
        <f>SUM(C14:C20)</f>
        <v>4562085</v>
      </c>
      <c r="D2" s="10">
        <v>3331665</v>
      </c>
    </row>
    <row r="3" spans="1:8">
      <c r="A3" s="8">
        <v>31</v>
      </c>
      <c r="B3" s="9" t="s">
        <v>9</v>
      </c>
      <c r="C3" s="10">
        <f>SUM(C24:C27)</f>
        <v>2483562</v>
      </c>
      <c r="D3" s="10">
        <v>3124075</v>
      </c>
    </row>
    <row r="4" spans="1:8">
      <c r="A4" s="8">
        <v>43</v>
      </c>
      <c r="B4" s="9" t="s">
        <v>92</v>
      </c>
      <c r="C4" s="10"/>
      <c r="D4" s="10"/>
    </row>
    <row r="5" spans="1:8">
      <c r="A5" s="8">
        <v>51</v>
      </c>
      <c r="B5" s="9" t="s">
        <v>93</v>
      </c>
      <c r="C5" s="10"/>
      <c r="D5" s="10"/>
      <c r="H5" s="1"/>
    </row>
    <row r="6" spans="1:8">
      <c r="A6" s="8">
        <v>52</v>
      </c>
      <c r="B6" s="9" t="s">
        <v>94</v>
      </c>
      <c r="C6" s="10">
        <f>SUM(C29:C33)</f>
        <v>2644202</v>
      </c>
      <c r="D6" s="10">
        <v>3174221</v>
      </c>
    </row>
    <row r="7" spans="1:8">
      <c r="A7" s="8">
        <v>61</v>
      </c>
      <c r="B7" s="9" t="s">
        <v>95</v>
      </c>
      <c r="C7" s="10"/>
      <c r="D7" s="10">
        <v>3991</v>
      </c>
    </row>
    <row r="8" spans="1:8">
      <c r="A8" s="8">
        <v>581</v>
      </c>
      <c r="B8" s="9" t="s">
        <v>96</v>
      </c>
      <c r="C8" s="10"/>
      <c r="D8" s="10"/>
    </row>
    <row r="9" spans="1:8">
      <c r="A9" s="8">
        <v>5761</v>
      </c>
      <c r="B9" s="9" t="s">
        <v>97</v>
      </c>
      <c r="C9" s="10"/>
      <c r="D9" s="10"/>
    </row>
    <row r="10" spans="1:8">
      <c r="A10" s="8">
        <v>563</v>
      </c>
      <c r="B10" s="9" t="s">
        <v>98</v>
      </c>
      <c r="C10" s="10"/>
      <c r="D10" s="10"/>
    </row>
    <row r="11" spans="1:8">
      <c r="A11" s="11">
        <v>3801</v>
      </c>
      <c r="B11" s="12" t="s">
        <v>99</v>
      </c>
      <c r="C11" s="10"/>
      <c r="D11" s="10"/>
    </row>
    <row r="12" spans="1:8">
      <c r="A12" s="13" t="s">
        <v>100</v>
      </c>
      <c r="B12" s="9" t="s">
        <v>101</v>
      </c>
      <c r="C12" s="10"/>
      <c r="D12" s="10"/>
      <c r="F12" s="1"/>
    </row>
    <row r="13" spans="1:8">
      <c r="A13" s="107" t="s">
        <v>102</v>
      </c>
      <c r="B13" s="108" t="s">
        <v>91</v>
      </c>
      <c r="C13" s="109">
        <f>SUM(C14:C15)</f>
        <v>2743185</v>
      </c>
      <c r="D13" s="109">
        <f>SUM(D14:D15)</f>
        <v>2754634</v>
      </c>
    </row>
    <row r="14" spans="1:8">
      <c r="A14" s="14" t="s">
        <v>103</v>
      </c>
      <c r="B14" s="9" t="s">
        <v>13</v>
      </c>
      <c r="C14" s="10">
        <v>2695185</v>
      </c>
      <c r="D14" s="10">
        <v>2709034</v>
      </c>
    </row>
    <row r="15" spans="1:8">
      <c r="A15" s="14" t="s">
        <v>104</v>
      </c>
      <c r="B15" s="9" t="s">
        <v>105</v>
      </c>
      <c r="C15" s="10">
        <v>48000</v>
      </c>
      <c r="D15" s="10">
        <v>45600</v>
      </c>
      <c r="F15" s="1"/>
    </row>
    <row r="16" spans="1:8">
      <c r="A16" s="13" t="s">
        <v>106</v>
      </c>
      <c r="B16" s="9" t="s">
        <v>107</v>
      </c>
      <c r="C16" s="10"/>
      <c r="D16" s="10"/>
    </row>
    <row r="17" spans="1:9">
      <c r="A17" s="107" t="s">
        <v>102</v>
      </c>
      <c r="B17" s="108" t="s">
        <v>91</v>
      </c>
      <c r="C17" s="109">
        <f>SUM(C18:C20)</f>
        <v>909450</v>
      </c>
      <c r="D17" s="109">
        <f>SUM(D18:D20)</f>
        <v>577031</v>
      </c>
    </row>
    <row r="18" spans="1:9">
      <c r="A18" s="14" t="s">
        <v>104</v>
      </c>
      <c r="B18" s="9" t="s">
        <v>105</v>
      </c>
      <c r="C18" s="10">
        <v>722950</v>
      </c>
      <c r="D18" s="10">
        <v>443104</v>
      </c>
      <c r="I18" s="1"/>
    </row>
    <row r="19" spans="1:9">
      <c r="A19" s="14" t="s">
        <v>108</v>
      </c>
      <c r="B19" s="9" t="s">
        <v>30</v>
      </c>
      <c r="C19" s="10">
        <v>10000</v>
      </c>
      <c r="D19" s="10">
        <v>6633</v>
      </c>
      <c r="F19" s="1"/>
      <c r="I19" s="1"/>
    </row>
    <row r="20" spans="1:9">
      <c r="A20" s="14" t="s">
        <v>109</v>
      </c>
      <c r="B20" s="9" t="s">
        <v>110</v>
      </c>
      <c r="C20" s="10">
        <v>176500</v>
      </c>
      <c r="D20" s="10">
        <v>127294</v>
      </c>
      <c r="I20" s="1"/>
    </row>
    <row r="21" spans="1:9">
      <c r="A21" s="14" t="s">
        <v>111</v>
      </c>
      <c r="B21" s="9" t="s">
        <v>112</v>
      </c>
      <c r="C21" s="10"/>
      <c r="D21" s="10"/>
      <c r="I21" s="1"/>
    </row>
    <row r="22" spans="1:9">
      <c r="A22" s="13" t="s">
        <v>113</v>
      </c>
      <c r="B22" s="9" t="s">
        <v>101</v>
      </c>
      <c r="C22" s="10"/>
      <c r="D22" s="10"/>
      <c r="I22" s="1"/>
    </row>
    <row r="23" spans="1:9">
      <c r="A23" s="107" t="s">
        <v>103</v>
      </c>
      <c r="B23" s="108" t="s">
        <v>9</v>
      </c>
      <c r="C23" s="109">
        <f>SUM(C24:C27)</f>
        <v>2483562</v>
      </c>
      <c r="D23" s="109">
        <f>SUM(D24:D27)</f>
        <v>2807683</v>
      </c>
      <c r="I23" s="1"/>
    </row>
    <row r="24" spans="1:9">
      <c r="A24" s="14" t="s">
        <v>103</v>
      </c>
      <c r="B24" s="9" t="s">
        <v>13</v>
      </c>
      <c r="C24" s="16">
        <v>1140742</v>
      </c>
      <c r="D24" s="16">
        <v>1159233</v>
      </c>
    </row>
    <row r="25" spans="1:9">
      <c r="A25" s="14" t="s">
        <v>104</v>
      </c>
      <c r="B25" s="9" t="s">
        <v>105</v>
      </c>
      <c r="C25" s="15">
        <v>807520</v>
      </c>
      <c r="D25" s="15">
        <v>1034415</v>
      </c>
      <c r="I25" s="1"/>
    </row>
    <row r="26" spans="1:9">
      <c r="A26" s="14" t="s">
        <v>108</v>
      </c>
      <c r="B26" s="9" t="s">
        <v>30</v>
      </c>
      <c r="C26" s="15"/>
      <c r="D26" s="15">
        <v>3867</v>
      </c>
      <c r="I26" s="1"/>
    </row>
    <row r="27" spans="1:9">
      <c r="A27" s="14" t="s">
        <v>109</v>
      </c>
      <c r="B27" s="9" t="s">
        <v>110</v>
      </c>
      <c r="C27" s="16">
        <v>535300</v>
      </c>
      <c r="D27" s="16">
        <v>610168</v>
      </c>
      <c r="F27" s="1"/>
      <c r="I27" s="1"/>
    </row>
    <row r="28" spans="1:9">
      <c r="A28" s="107">
        <v>52</v>
      </c>
      <c r="B28" s="108" t="s">
        <v>94</v>
      </c>
      <c r="C28" s="109">
        <f>SUM(C29:C33)</f>
        <v>2644202</v>
      </c>
      <c r="D28" s="109">
        <f>SUM(D29:D33)</f>
        <v>3290901</v>
      </c>
    </row>
    <row r="29" spans="1:9">
      <c r="A29" s="14" t="s">
        <v>103</v>
      </c>
      <c r="B29" s="9" t="s">
        <v>13</v>
      </c>
      <c r="C29" s="15">
        <v>1208032</v>
      </c>
      <c r="D29" s="15">
        <v>1416841</v>
      </c>
    </row>
    <row r="30" spans="1:9">
      <c r="A30" s="14" t="s">
        <v>104</v>
      </c>
      <c r="B30" s="9" t="s">
        <v>105</v>
      </c>
      <c r="C30" s="15">
        <v>768800</v>
      </c>
      <c r="D30" s="15">
        <v>1071701</v>
      </c>
    </row>
    <row r="31" spans="1:9">
      <c r="A31" s="14">
        <v>36</v>
      </c>
      <c r="B31" s="9" t="s">
        <v>114</v>
      </c>
      <c r="C31" s="16">
        <v>41370</v>
      </c>
      <c r="D31" s="16">
        <v>182063</v>
      </c>
    </row>
    <row r="32" spans="1:9">
      <c r="A32" s="14">
        <v>37</v>
      </c>
      <c r="B32" s="9" t="s">
        <v>115</v>
      </c>
      <c r="C32" s="16">
        <v>5000</v>
      </c>
      <c r="D32" s="16">
        <v>7858</v>
      </c>
    </row>
    <row r="33" spans="1:4">
      <c r="A33" s="14" t="s">
        <v>109</v>
      </c>
      <c r="B33" s="9" t="s">
        <v>110</v>
      </c>
      <c r="C33" s="16">
        <v>621000</v>
      </c>
      <c r="D33" s="16">
        <v>612438</v>
      </c>
    </row>
    <row r="34" spans="1:4">
      <c r="A34" s="107">
        <v>61</v>
      </c>
      <c r="B34" s="108" t="s">
        <v>134</v>
      </c>
      <c r="C34" s="109">
        <f>SUM(C35:C39)</f>
        <v>0</v>
      </c>
      <c r="D34" s="109">
        <f>SUM(D35:D39)</f>
        <v>3391</v>
      </c>
    </row>
    <row r="35" spans="1:4">
      <c r="A35" s="14" t="s">
        <v>103</v>
      </c>
      <c r="B35" s="9" t="s">
        <v>13</v>
      </c>
      <c r="C35" s="15"/>
      <c r="D35" s="15"/>
    </row>
    <row r="36" spans="1:4">
      <c r="A36" s="14" t="s">
        <v>104</v>
      </c>
      <c r="B36" s="9" t="s">
        <v>105</v>
      </c>
      <c r="C36" s="15"/>
      <c r="D36" s="15">
        <v>3391</v>
      </c>
    </row>
    <row r="37" spans="1:4">
      <c r="A37" s="14">
        <v>36</v>
      </c>
      <c r="B37" s="9" t="s">
        <v>114</v>
      </c>
      <c r="C37" s="16"/>
      <c r="D37" s="16"/>
    </row>
    <row r="38" spans="1:4">
      <c r="A38" s="14">
        <v>37</v>
      </c>
      <c r="B38" s="9" t="s">
        <v>115</v>
      </c>
      <c r="C38" s="16"/>
      <c r="D38" s="16"/>
    </row>
    <row r="39" spans="1:4">
      <c r="A39" s="14" t="s">
        <v>109</v>
      </c>
      <c r="B39" s="9" t="s">
        <v>110</v>
      </c>
      <c r="C39" s="16"/>
      <c r="D39" s="16"/>
    </row>
  </sheetData>
  <dataValidations count="1">
    <dataValidation type="whole" allowBlank="1" showInputMessage="1" showErrorMessage="1" errorTitle="GREŠKA" error="U ovo polje je dozvoljen unos samo brojčanih vrijednosti (bez decimala!)" sqref="C31:D33 C27:D27 C24:D24 C37:D39" xr:uid="{00000000-0002-0000-0100-000000000000}">
      <formula1>0</formula1>
      <formula2>10000000000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Rebalans financijskog plana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2023-12-15T09:01:28Z</cp:lastPrinted>
  <dcterms:created xsi:type="dcterms:W3CDTF">2021-03-03T10:18:47Z</dcterms:created>
  <dcterms:modified xsi:type="dcterms:W3CDTF">2023-12-27T09:02:41Z</dcterms:modified>
</cp:coreProperties>
</file>